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2F0AC61A-A8F9-4721-81EF-D3B8262EF2AE}" xr6:coauthVersionLast="47" xr6:coauthVersionMax="47" xr10:uidLastSave="{00000000-0000-0000-0000-000000000000}"/>
  <bookViews>
    <workbookView xWindow="-108" yWindow="-108" windowWidth="23256" windowHeight="12576" tabRatio="601" xr2:uid="{00000000-000D-0000-FFFF-FFFF00000000}"/>
  </bookViews>
  <sheets>
    <sheet name="Лист2" sheetId="2" r:id="rId1"/>
  </sheets>
  <definedNames>
    <definedName name="_xlnm.Print_Area" localSheetId="0">Лист2!$B$1:$F$343</definedName>
  </definedNames>
  <calcPr calcId="191029"/>
</workbook>
</file>

<file path=xl/calcChain.xml><?xml version="1.0" encoding="utf-8"?>
<calcChain xmlns="http://schemas.openxmlformats.org/spreadsheetml/2006/main">
  <c r="D133" i="2" l="1"/>
  <c r="D81" i="2"/>
  <c r="D159" i="2"/>
  <c r="F86" i="2"/>
  <c r="E86" i="2"/>
  <c r="D86" i="2"/>
  <c r="F16" i="2"/>
  <c r="E16" i="2"/>
  <c r="D16" i="2"/>
  <c r="E166" i="2" l="1"/>
  <c r="F166" i="2"/>
  <c r="D166" i="2"/>
  <c r="D158" i="2" s="1"/>
  <c r="E137" i="2"/>
  <c r="F137" i="2"/>
  <c r="D137" i="2"/>
  <c r="E81" i="2" l="1"/>
  <c r="F81" i="2"/>
  <c r="E51" i="2" l="1"/>
  <c r="F51" i="2"/>
  <c r="D51" i="2"/>
  <c r="D15" i="2"/>
  <c r="E15" i="2"/>
  <c r="F15" i="2"/>
  <c r="D34" i="2"/>
  <c r="D33" i="2" s="1"/>
  <c r="E34" i="2"/>
  <c r="E33" i="2" s="1"/>
  <c r="F34" i="2"/>
  <c r="F33" i="2" s="1"/>
  <c r="D41" i="2"/>
  <c r="E41" i="2"/>
  <c r="F41" i="2"/>
  <c r="D44" i="2"/>
  <c r="E44" i="2"/>
  <c r="F44" i="2"/>
  <c r="D48" i="2"/>
  <c r="E48" i="2"/>
  <c r="F48" i="2"/>
  <c r="D53" i="2"/>
  <c r="E53" i="2"/>
  <c r="F53" i="2"/>
  <c r="D55" i="2"/>
  <c r="E55" i="2"/>
  <c r="F55" i="2"/>
  <c r="D58" i="2"/>
  <c r="E58" i="2"/>
  <c r="F58" i="2"/>
  <c r="D61" i="2"/>
  <c r="E61" i="2"/>
  <c r="F61" i="2"/>
  <c r="D63" i="2"/>
  <c r="E63" i="2"/>
  <c r="F63" i="2"/>
  <c r="D66" i="2"/>
  <c r="E66" i="2"/>
  <c r="F66" i="2"/>
  <c r="D68" i="2"/>
  <c r="E68" i="2"/>
  <c r="F68" i="2"/>
  <c r="D73" i="2"/>
  <c r="E73" i="2"/>
  <c r="F73" i="2"/>
  <c r="D75" i="2"/>
  <c r="E75" i="2"/>
  <c r="F75" i="2"/>
  <c r="D77" i="2"/>
  <c r="E77" i="2"/>
  <c r="F77" i="2"/>
  <c r="D79" i="2"/>
  <c r="E79" i="2"/>
  <c r="F79" i="2"/>
  <c r="D84" i="2"/>
  <c r="D83" i="2" s="1"/>
  <c r="E84" i="2"/>
  <c r="E83" i="2" s="1"/>
  <c r="F84" i="2"/>
  <c r="F83" i="2" s="1"/>
  <c r="D89" i="2"/>
  <c r="E89" i="2"/>
  <c r="F89" i="2"/>
  <c r="D93" i="2"/>
  <c r="E93" i="2"/>
  <c r="F93" i="2"/>
  <c r="D98" i="2"/>
  <c r="D97" i="2" s="1"/>
  <c r="E98" i="2"/>
  <c r="E97" i="2" s="1"/>
  <c r="F98" i="2"/>
  <c r="F97" i="2" s="1"/>
  <c r="D108" i="2"/>
  <c r="D107" i="2" s="1"/>
  <c r="D105" i="2" s="1"/>
  <c r="E108" i="2"/>
  <c r="E107" i="2" s="1"/>
  <c r="E105" i="2" s="1"/>
  <c r="F108" i="2"/>
  <c r="F107" i="2" s="1"/>
  <c r="F105" i="2" s="1"/>
  <c r="D116" i="2"/>
  <c r="E116" i="2"/>
  <c r="D118" i="2"/>
  <c r="E118" i="2"/>
  <c r="F118" i="2"/>
  <c r="D125" i="2"/>
  <c r="E125" i="2"/>
  <c r="F125" i="2"/>
  <c r="D128" i="2"/>
  <c r="D127" i="2" s="1"/>
  <c r="E128" i="2"/>
  <c r="E127" i="2" s="1"/>
  <c r="F128" i="2"/>
  <c r="F127" i="2" s="1"/>
  <c r="D131" i="2"/>
  <c r="E131" i="2"/>
  <c r="F131" i="2"/>
  <c r="E133" i="2"/>
  <c r="F133" i="2"/>
  <c r="D135" i="2"/>
  <c r="E135" i="2"/>
  <c r="F135" i="2"/>
  <c r="E160" i="2"/>
  <c r="E159" i="2" s="1"/>
  <c r="E158" i="2" s="1"/>
  <c r="F160" i="2"/>
  <c r="F159" i="2" s="1"/>
  <c r="F158" i="2" s="1"/>
  <c r="D194" i="2"/>
  <c r="E194" i="2"/>
  <c r="F194" i="2"/>
  <c r="D205" i="2"/>
  <c r="E205" i="2"/>
  <c r="F205" i="2"/>
  <c r="D208" i="2"/>
  <c r="E208" i="2"/>
  <c r="F208" i="2"/>
  <c r="D268" i="2"/>
  <c r="E268" i="2"/>
  <c r="F268" i="2"/>
  <c r="D287" i="2"/>
  <c r="E287" i="2"/>
  <c r="F287" i="2"/>
  <c r="D299" i="2"/>
  <c r="E299" i="2"/>
  <c r="F299" i="2"/>
  <c r="D304" i="2"/>
  <c r="D321" i="2"/>
  <c r="E321" i="2"/>
  <c r="F321" i="2"/>
  <c r="D326" i="2"/>
  <c r="D325" i="2" s="1"/>
  <c r="E326" i="2"/>
  <c r="E325" i="2" s="1"/>
  <c r="F326" i="2"/>
  <c r="F325" i="2" s="1"/>
  <c r="D332" i="2"/>
  <c r="D331" i="2" s="1"/>
  <c r="E332" i="2"/>
  <c r="E331" i="2" s="1"/>
  <c r="F332" i="2"/>
  <c r="F331" i="2" s="1"/>
  <c r="F176" i="2" l="1"/>
  <c r="D176" i="2"/>
  <c r="E176" i="2"/>
  <c r="D72" i="2"/>
  <c r="E72" i="2"/>
  <c r="F72" i="2"/>
  <c r="F298" i="2"/>
  <c r="E298" i="2"/>
  <c r="D298" i="2"/>
  <c r="D265" i="2"/>
  <c r="D115" i="2"/>
  <c r="D104" i="2" s="1"/>
  <c r="F265" i="2"/>
  <c r="F130" i="2"/>
  <c r="F124" i="2" s="1"/>
  <c r="F65" i="2"/>
  <c r="F40" i="2"/>
  <c r="F39" i="2" s="1"/>
  <c r="E65" i="2"/>
  <c r="E40" i="2"/>
  <c r="E39" i="2" s="1"/>
  <c r="D40" i="2"/>
  <c r="D39" i="2" s="1"/>
  <c r="E88" i="2"/>
  <c r="D130" i="2"/>
  <c r="D124" i="2" s="1"/>
  <c r="D88" i="2"/>
  <c r="F60" i="2"/>
  <c r="F57" i="2" s="1"/>
  <c r="E130" i="2"/>
  <c r="E124" i="2" s="1"/>
  <c r="F115" i="2"/>
  <c r="F104" i="2" s="1"/>
  <c r="D60" i="2"/>
  <c r="D57" i="2" s="1"/>
  <c r="E115" i="2"/>
  <c r="E104" i="2" s="1"/>
  <c r="E60" i="2"/>
  <c r="E57" i="2" s="1"/>
  <c r="E265" i="2"/>
  <c r="F88" i="2"/>
  <c r="D65" i="2"/>
  <c r="D174" i="2" l="1"/>
  <c r="D173" i="2" s="1"/>
  <c r="E174" i="2"/>
  <c r="E173" i="2" s="1"/>
  <c r="D71" i="2"/>
  <c r="E71" i="2"/>
  <c r="F174" i="2"/>
  <c r="F173" i="2" s="1"/>
  <c r="F71" i="2"/>
  <c r="D14" i="2" l="1"/>
  <c r="D343" i="2" s="1"/>
  <c r="F14" i="2"/>
  <c r="F343" i="2" s="1"/>
  <c r="E14" i="2"/>
  <c r="E343" i="2" s="1"/>
</calcChain>
</file>

<file path=xl/sharedStrings.xml><?xml version="1.0" encoding="utf-8"?>
<sst xmlns="http://schemas.openxmlformats.org/spreadsheetml/2006/main" count="565" uniqueCount="533">
  <si>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</si>
  <si>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</si>
  <si>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</si>
  <si>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</si>
  <si>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</si>
  <si>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</si>
  <si>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</si>
  <si>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</si>
  <si>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</si>
  <si>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</si>
  <si>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</si>
  <si>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</si>
  <si>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</si>
  <si>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</si>
  <si>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</si>
  <si>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</si>
  <si>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</si>
  <si>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</si>
  <si>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</si>
  <si>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</si>
  <si>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</si>
  <si>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</si>
  <si>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</si>
  <si>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</si>
  <si>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</si>
  <si>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</si>
  <si>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</si>
  <si>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</si>
  <si>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</si>
  <si>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</si>
  <si>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</si>
  <si>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</si>
  <si>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</si>
  <si>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</si>
  <si>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</si>
  <si>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</si>
  <si>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</si>
  <si>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</si>
  <si>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</si>
  <si>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</si>
  <si>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</si>
  <si>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</si>
  <si>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</si>
  <si>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</si>
  <si>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</si>
  <si>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</si>
  <si>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</si>
  <si>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</si>
  <si>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</si>
  <si>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</si>
  <si>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</si>
  <si>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</si>
  <si>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</si>
  <si>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</si>
  <si>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</si>
  <si>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</si>
  <si>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</si>
  <si>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</si>
  <si>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</si>
  <si>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</si>
  <si>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</si>
  <si>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</si>
  <si>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</si>
  <si>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</si>
  <si>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</si>
  <si>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</si>
  <si>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</si>
  <si>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</si>
  <si>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</si>
  <si>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</si>
  <si>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</si>
  <si>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</si>
  <si>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</si>
  <si>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</si>
  <si>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</si>
  <si>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</si>
  <si>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</si>
  <si>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</si>
  <si>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</si>
  <si>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</si>
  <si>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</si>
  <si>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</si>
  <si>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</si>
  <si>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</si>
  <si>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</si>
  <si>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</si>
  <si>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</si>
  <si>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</si>
  <si>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</si>
  <si>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</si>
  <si>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</si>
  <si>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</si>
  <si>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</si>
  <si>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</si>
  <si>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</si>
  <si>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</si>
  <si>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</si>
  <si>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</si>
  <si>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</si>
  <si>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</si>
  <si>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</si>
  <si>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</si>
  <si>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</si>
  <si>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</si>
  <si>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</si>
  <si>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</si>
  <si>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</si>
  <si>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</si>
  <si>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</si>
  <si>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</si>
  <si>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</si>
  <si>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</si>
  <si>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</si>
  <si>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</si>
  <si>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</si>
  <si>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</si>
  <si>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</si>
  <si>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</si>
  <si>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</si>
  <si>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</si>
  <si>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</si>
  <si>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</si>
  <si>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</si>
  <si>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</si>
  <si>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</si>
  <si>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</si>
  <si>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</si>
  <si>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</si>
  <si>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</si>
  <si>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</si>
  <si>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</si>
  <si>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</si>
  <si>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</si>
  <si>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</si>
  <si>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000 1 17 00000 00 0000 000</t>
  </si>
  <si>
    <t>Прочие неналоговые  доходы</t>
  </si>
  <si>
    <t>Прочие неналоговые доходы бюджетов городских округов</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</si>
  <si>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</si>
  <si>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</si>
  <si>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</si>
  <si>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</si>
  <si>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</si>
  <si>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</si>
  <si>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</si>
  <si>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</si>
  <si>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</si>
  <si>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</si>
  <si>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</si>
  <si>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</si>
  <si>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</si>
  <si>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</si>
  <si>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</si>
  <si>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</si>
  <si>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</si>
  <si>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</si>
  <si>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</si>
  <si>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</si>
  <si>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</si>
  <si>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</si>
  <si>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</si>
  <si>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</si>
  <si>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</si>
  <si>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</si>
  <si>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</si>
  <si>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</si>
  <si>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</si>
  <si>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</si>
  <si>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</si>
  <si>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</si>
  <si>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</si>
  <si>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</si>
  <si>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</si>
  <si>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</si>
  <si>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</si>
  <si>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</si>
  <si>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</si>
  <si>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</si>
  <si>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</si>
  <si>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</si>
  <si>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</si>
  <si>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</si>
  <si>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</si>
  <si>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</si>
  <si>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</si>
  <si>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</si>
  <si>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</si>
  <si>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</si>
  <si>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</si>
  <si>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</si>
  <si>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</si>
  <si>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</si>
  <si>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</si>
  <si>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</si>
  <si>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</si>
  <si>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</si>
  <si>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</si>
  <si>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</si>
  <si>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</si>
  <si>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</si>
  <si>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</si>
  <si>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</si>
  <si>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</si>
  <si>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</si>
  <si>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</si>
  <si>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</si>
  <si>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</si>
  <si>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</si>
  <si>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</si>
  <si>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</si>
  <si>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</si>
  <si>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</si>
  <si>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</si>
  <si>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</si>
  <si>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</si>
  <si>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</si>
  <si>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</si>
  <si>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</si>
  <si>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</si>
  <si>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</si>
  <si>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</si>
  <si>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</si>
  <si>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</si>
  <si>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</si>
  <si>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</si>
  <si>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</si>
  <si>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</si>
  <si>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</si>
  <si>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</si>
  <si>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</si>
  <si>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</si>
  <si>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</si>
  <si>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</si>
  <si>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</si>
  <si>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</si>
  <si>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</si>
  <si>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</si>
  <si>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</si>
  <si>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</si>
  <si>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</si>
  <si>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</si>
  <si>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</si>
  <si>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</si>
  <si>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</si>
  <si>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</si>
  <si>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</si>
  <si>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</si>
  <si>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</si>
  <si>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</si>
  <si>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</si>
  <si>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</si>
  <si>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</si>
  <si>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</si>
  <si>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</si>
  <si>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</si>
  <si>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</si>
  <si>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</si>
  <si>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</si>
  <si>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</si>
  <si>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</si>
  <si>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</si>
  <si>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</si>
  <si>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</si>
  <si>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</si>
  <si>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</si>
  <si>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</si>
  <si>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</si>
  <si>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</si>
  <si>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</si>
  <si>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</si>
  <si>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</si>
  <si>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</si>
  <si>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</si>
  <si>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</si>
  <si>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</si>
  <si>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</si>
  <si>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</si>
  <si>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</si>
  <si>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</si>
  <si>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</si>
  <si>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</si>
  <si>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</si>
  <si>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</si>
  <si>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</si>
  <si>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</si>
  <si>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</si>
  <si>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</si>
  <si>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</si>
  <si>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</si>
  <si>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</si>
  <si>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</si>
  <si>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</si>
  <si>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</si>
  <si>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</si>
  <si>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</si>
  <si>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</si>
  <si>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</si>
  <si>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</si>
  <si>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</si>
  <si>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</si>
  <si>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</si>
  <si>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</si>
  <si>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</si>
  <si>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</si>
  <si>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</si>
  <si>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</si>
  <si>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</si>
  <si>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</si>
  <si>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</si>
  <si>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</si>
  <si>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</si>
  <si>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</si>
  <si>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</si>
  <si>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</si>
  <si>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</si>
  <si>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</si>
  <si>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</si>
  <si>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</si>
  <si>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</si>
  <si>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</si>
  <si>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</si>
  <si>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</si>
  <si>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</si>
  <si>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</si>
  <si>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</si>
  <si>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</si>
  <si>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</si>
  <si>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</si>
  <si>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</si>
  <si>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</si>
  <si>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</si>
  <si>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</si>
  <si>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</si>
  <si>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</si>
  <si>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</si>
  <si>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</si>
  <si>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</si>
  <si>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</si>
  <si>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</si>
  <si>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</si>
  <si>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</si>
  <si>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</si>
  <si>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</si>
  <si>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</si>
  <si>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</si>
  <si>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</si>
  <si>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</si>
  <si>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</si>
  <si>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</si>
  <si>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</si>
  <si>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</si>
  <si>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</si>
  <si>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</si>
  <si>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</si>
  <si>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</si>
  <si>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</si>
  <si>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</si>
  <si>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</si>
  <si>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</si>
  <si>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</si>
  <si>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</si>
  <si>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</si>
  <si>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</si>
  <si>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</si>
  <si>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</si>
  <si>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</si>
  <si>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</si>
  <si>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</si>
  <si>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</si>
  <si>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</si>
  <si>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</si>
  <si>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</si>
  <si>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</si>
  <si>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</si>
  <si>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</si>
  <si>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</si>
  <si>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</si>
  <si>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</si>
  <si>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</si>
  <si>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</si>
  <si>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</si>
  <si>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</si>
  <si>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</si>
  <si>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</si>
  <si>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</si>
  <si>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</si>
  <si>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</si>
  <si>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</si>
  <si>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</si>
  <si>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</si>
  <si>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</si>
  <si>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</si>
  <si>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</si>
  <si>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</si>
  <si>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</si>
  <si>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</si>
  <si>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</si>
  <si>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</si>
  <si>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</si>
  <si>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</si>
  <si>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</si>
  <si>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</si>
  <si>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</si>
  <si>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</si>
  <si>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</si>
  <si>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 xml:space="preserve">Объем поступлений доходов по основным источникам в бюджет городского округа Лобня        </t>
  </si>
  <si>
    <t>Сумма (тыс.руб.)</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</si>
  <si>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</si>
  <si>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</si>
  <si>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</si>
  <si>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</si>
  <si>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</si>
  <si>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</si>
  <si>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</si>
  <si>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</si>
  <si>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</si>
  <si>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</si>
  <si>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</si>
  <si>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</si>
  <si>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</si>
  <si>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</si>
  <si>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</si>
  <si>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</si>
  <si>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</si>
  <si>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</si>
  <si>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</si>
  <si>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</si>
  <si>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</si>
  <si>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</si>
  <si>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</si>
  <si>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</si>
  <si>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</si>
  <si>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</si>
  <si>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</si>
  <si>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</si>
  <si>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</si>
  <si>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</si>
  <si>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</si>
  <si>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</si>
  <si>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</si>
  <si>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</si>
  <si>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</si>
  <si>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</si>
  <si>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</si>
  <si>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</si>
  <si>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</si>
  <si>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</si>
  <si>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</si>
  <si>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</si>
  <si>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</si>
  <si>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</si>
  <si>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</si>
  <si>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</si>
  <si>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</si>
  <si>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</si>
  <si>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</si>
  <si>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</si>
  <si>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</si>
  <si>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</si>
  <si>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</si>
  <si>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</si>
  <si>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</si>
  <si>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</si>
  <si>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</si>
  <si>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</si>
  <si>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</si>
  <si>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</si>
  <si>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</si>
  <si>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</si>
  <si>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</si>
  <si>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</si>
  <si>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</si>
  <si>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</si>
  <si>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Субвенция на выплату пособия педагогическим работникам муниципальных дошкольных и общеобразовательных организаций -молодым специалистам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</si>
  <si>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</si>
  <si>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000 2 02 25559 04 0000 150
</t>
  </si>
  <si>
    <t xml:space="preserve">Субсидии бюджетам городских округов на оснащение предметных кабинетов общеобразовательных организаций средствами обучения и воспитания
</t>
  </si>
  <si>
    <t xml:space="preserve">Финансовое обеспечение выплат преподавателям в области музыкального искусства организаций дополнительного образования сферы культуры </t>
  </si>
  <si>
    <t>Субсидия на подготовку основания, приобретение и установка плоскостных спортивных сооружений в муниципальных образованиях Московской области</t>
  </si>
  <si>
    <r>
      <t xml:space="preserve"> 905 2 02 25210 04 0000 150 </t>
    </r>
    <r>
      <rPr>
        <sz val="12"/>
        <color rgb="FFFF0000"/>
        <rFont val="Times New Roman"/>
        <family val="1"/>
        <charset val="204"/>
      </rPr>
      <t>(код исключен)</t>
    </r>
  </si>
  <si>
    <t>000 1 01 02010 01 0000 110</t>
  </si>
  <si>
    <t>000 1 01 02150 01 0000 110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</si>
  <si>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</si>
  <si>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000 1 01 02160 01 0000 110</t>
  </si>
  <si>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</si>
  <si>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000 1 01 02 210 01 0000 110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</si>
  <si>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</si>
  <si>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901 1 17 05040 04 0001 180</t>
  </si>
  <si>
    <t>903 1 17 05040 04 0001 180</t>
  </si>
  <si>
    <t xml:space="preserve">Прочие неналоговые доходы бюджетов городских округов (неосновательное обогащение за пользование земельными участками и имуществом) </t>
  </si>
  <si>
    <t>Прочие неналоговые доходы бюджетов городских округов (средства от выдаваемых органом местного самоуправления разрешений на размещение объектов)</t>
  </si>
  <si>
    <t>000 1 17 05040 04 0006 180</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</si>
  <si>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t>
  </si>
  <si>
    <t>Обеспечение выплат работникам муниципальных общеобразовательных организаций- образовательных комплексов, реализующих основные общеобразовательные программы</t>
  </si>
  <si>
    <t>000 1 11 05430 00 0000 120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</si>
  <si>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</si>
  <si>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</si>
  <si>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</si>
  <si>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000 1 17 15020 04 0006 150</t>
  </si>
  <si>
    <t>Инициативные      платежи, зачисляемые в бюджеты городских округов (Приобретение спортивной формы, спортивного инвентаря для занятий по самбо и дзюдо. Для муниципального бюджетного учреждения дополнительного образования спортивная школа «Академия спорта» Московской области, городского округа Лобня, ул. Чехова, д. 3А)</t>
  </si>
  <si>
    <t>Инициативные платежи, зачисляемые в бюджеты городских округов (Качественному дополнительному образованию – инновационные технологии)</t>
  </si>
  <si>
    <t xml:space="preserve">000 1 17 15020 04 0009 150 </t>
  </si>
  <si>
    <t>Инициативные платежи, зачисляемые в бюджеты городских округов (Ремонт фасада и внутренних помещений МБОУ СОШ № 1 г.о. Лобня)</t>
  </si>
  <si>
    <t xml:space="preserve">000 1 17 15020 04 0011 150 </t>
  </si>
  <si>
    <t>Инициативные      платежи, зачисляемые  в бюджеты городских округов (Приобретение военной парадной формы для кадетских классов  МБОУ СОШ № 3)</t>
  </si>
  <si>
    <t xml:space="preserve">000 1 17 15020 04 0012 150 </t>
  </si>
  <si>
    <t>Инициативные     платежи, зачисляемые в бюджеты городских округов (Приобретение офисной техники для нужд Комитета по ФКС и работе с молодежью Администрации)</t>
  </si>
  <si>
    <t>Инициативные платежи, зачисляемые в бюджеты городских округов (Приобретение трактора для нужд МКУ «Управление по работе с территориями»)</t>
  </si>
  <si>
    <t>000 1 17 05040 00 0000 180</t>
  </si>
  <si>
    <t>000 1 17 05040 04 0005 180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</si>
  <si>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</si>
  <si>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</si>
  <si>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</si>
  <si>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</si>
  <si>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000 1 01 02021 01 0000 110</t>
  </si>
  <si>
    <t>000 1 01 02022 01 0000 110</t>
  </si>
  <si>
    <t>000 1 01 02024 01 0000 110</t>
  </si>
  <si>
    <t>000 1 01 02023 01 0000 110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</si>
  <si>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</si>
  <si>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</si>
  <si>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000 1 17 15020 04 0010 150 </t>
  </si>
  <si>
    <t xml:space="preserve">000 1 17 15020 04 0013 150 </t>
  </si>
  <si>
    <t>Субсидия на обеспечение мероприятий по переселению граждан из аварийного жилищного фонда, признанного таковым после 1 января 2017 года</t>
  </si>
  <si>
    <t xml:space="preserve">        на 2026 год и на плановый период 2027 и 2028 годов</t>
  </si>
  <si>
    <t>2026 год</t>
  </si>
  <si>
    <t xml:space="preserve"> 2028 год</t>
  </si>
  <si>
    <t>Субсидия на материально-техническое обеспечение объектов физической 
культуры и спорта, находящихся в собственности муниципальных образований Московской области</t>
  </si>
  <si>
    <t>000 2 02 25552 04 0000 150</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</si>
  <si>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</si>
  <si>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 xml:space="preserve">                                                                                                                              к решению Совета депутатов городского округа Лобня </t>
  </si>
  <si>
    <t xml:space="preserve">                                                        Приложение 1</t>
  </si>
  <si>
    <t xml:space="preserve">                                                                                                                     «О бюджете городского округа Лобня на 2026 год</t>
  </si>
  <si>
    <t xml:space="preserve">                                                                                                       и на плановый период 2027 и 2028 годов»</t>
  </si>
  <si>
    <t xml:space="preserve">                                                                                                        от 25.11.2025 № 135/88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</si>
</sst>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4"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6"/>
      <color theme="1"/>
      <name val="Times New Roman"/>
      <family val="1"/>
      <charset val="204"/>
    </font>
    <font>
      <sz val="14"/>
      <color theme="1"/>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scheme val="minor"/>
    </font>
    <font>
      <sz val="12"/>
      <name val="Times New Roman"/>
      <family val="1"/>
      <charset val="204"/>
    </font>
    <font>
      <sz val="12"/>
      <color theme="3" tint="0.39997558519241921"/>
      <name val="Times New Roman"/>
      <family val="1"/>
      <charset val="204"/>
    </font>
    <font>
      <b/>
      <i/>
      <sz val="12"/>
      <color theme="1"/>
      <name val="Times New Roman"/>
      <family val="1"/>
      <charset val="204"/>
    </font>
    <font>
      <i/>
      <sz val="12"/>
      <color theme="1"/>
      <name val="Times New Roman"/>
      <family val="1"/>
      <charset val="204"/>
    </font>
    <font>
      <sz val="12"/>
      <color rgb="FF00B050"/>
      <name val="Times New Roman"/>
      <family val="1"/>
      <charset val="204"/>
    </font>
    <font>
      <sz val="12"/>
      <color rgb="FF00B0F0"/>
      <name val="Times New Roman"/>
      <family val="1"/>
      <charset val="204"/>
    </font>
    <font>
      <sz val="12"/>
      <color indexed="8"/>
      <name val="Times New Roman"/>
      <family val="1"/>
      <charset val="204"/>
    </font>
    <font>
      <sz val="11"/>
      <name val="Times New Roman"/>
      <family val="1"/>
      <charset val="204"/>
    </font>
  </fonts>
  <fills count="10">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9">
    <xf numFmtId="0" fontId="0" fillId="0" borderId="0"/>
    <xf numFmtId="0" fontId="1" fillId="0" borderId="0"/>
    <xf numFmtId="0" fontId="9" fillId="0" borderId="0" applyNumberFormat="0" applyFill="0" applyBorder="0" applyAlignment="0" applyProtection="0"/>
    <xf numFmtId="0" fontId="12" fillId="0" borderId="0"/>
    <xf numFmtId="0" fontId="14" fillId="8" borderId="0" applyNumberFormat="0" applyBorder="0" applyAlignment="0" applyProtection="0"/>
    <xf numFmtId="0" fontId="15" fillId="4" borderId="7" applyNumberFormat="0" applyAlignment="0" applyProtection="0"/>
    <xf numFmtId="0" fontId="16" fillId="5" borderId="8" applyNumberFormat="0" applyAlignment="0" applyProtection="0"/>
    <xf numFmtId="0" fontId="17" fillId="0" borderId="0" applyNumberFormat="0" applyFill="0" applyBorder="0" applyAlignment="0" applyProtection="0"/>
    <xf numFmtId="0" fontId="18" fillId="0" borderId="12" applyNumberFormat="0" applyFill="0" applyAlignment="0" applyProtection="0"/>
    <xf numFmtId="0" fontId="19" fillId="6" borderId="10" applyNumberFormat="0" applyAlignment="0" applyProtection="0"/>
    <xf numFmtId="0" fontId="11" fillId="0" borderId="0" applyNumberFormat="0" applyFill="0" applyBorder="0" applyAlignment="0" applyProtection="0"/>
    <xf numFmtId="0" fontId="20" fillId="3" borderId="0" applyNumberFormat="0" applyBorder="0" applyAlignment="0" applyProtection="0"/>
    <xf numFmtId="0" fontId="13" fillId="0" borderId="0" applyProtection="0"/>
    <xf numFmtId="0" fontId="21" fillId="2" borderId="0" applyNumberFormat="0" applyBorder="0" applyAlignment="0" applyProtection="0"/>
    <xf numFmtId="0" fontId="22" fillId="0" borderId="0" applyNumberFormat="0" applyFill="0" applyBorder="0" applyAlignment="0" applyProtection="0"/>
    <xf numFmtId="0" fontId="12" fillId="7" borderId="11" applyNumberFormat="0" applyFont="0" applyAlignment="0" applyProtection="0"/>
    <xf numFmtId="0" fontId="23" fillId="0" borderId="9" applyNumberFormat="0" applyFill="0" applyAlignment="0" applyProtection="0"/>
    <xf numFmtId="0" fontId="24" fillId="0" borderId="0" applyNumberFormat="0" applyFill="0" applyBorder="0" applyAlignment="0" applyProtection="0"/>
    <xf numFmtId="0" fontId="13" fillId="0" borderId="0" applyProtection="0"/>
  </cellStyleXfs>
  <cellXfs count="130">
    <xf numFmtId="0" fontId="0" fillId="0" borderId="0" xfId="0"/>
    <xf numFmtId="0" fontId="3" fillId="0" borderId="0" xfId="0" applyFont="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0" fontId="5" fillId="0" borderId="0" xfId="0" applyFont="1"/>
    <xf numFmtId="0" fontId="10" fillId="0" borderId="0" xfId="0" applyFont="1" applyAlignment="1">
      <alignment wrapText="1"/>
    </xf>
    <xf numFmtId="164" fontId="26" fillId="0" borderId="0" xfId="0" applyNumberFormat="1" applyFont="1" applyAlignment="1">
      <alignment horizontal="center" vertical="center" wrapText="1"/>
    </xf>
    <xf numFmtId="0" fontId="5" fillId="0" borderId="0" xfId="0" applyFont="1" applyAlignment="1">
      <alignment wrapText="1"/>
    </xf>
    <xf numFmtId="164" fontId="27" fillId="0" borderId="0" xfId="0" applyNumberFormat="1" applyFont="1"/>
    <xf numFmtId="165" fontId="27" fillId="0" borderId="0" xfId="0" applyNumberFormat="1" applyFont="1"/>
    <xf numFmtId="165" fontId="26" fillId="0" borderId="0" xfId="0" applyNumberFormat="1" applyFont="1" applyAlignment="1">
      <alignment horizontal="center" vertical="center" wrapText="1"/>
    </xf>
    <xf numFmtId="165" fontId="25" fillId="0" borderId="0" xfId="0" applyNumberFormat="1" applyFont="1"/>
    <xf numFmtId="0" fontId="5" fillId="0" borderId="0" xfId="0" applyFont="1" applyAlignment="1">
      <alignment horizontal="center"/>
    </xf>
    <xf numFmtId="49" fontId="3" fillId="0" borderId="0" xfId="0" applyNumberFormat="1" applyFont="1" applyAlignment="1">
      <alignment vertical="top"/>
    </xf>
    <xf numFmtId="49" fontId="3" fillId="0" borderId="0" xfId="0" applyNumberFormat="1" applyFont="1"/>
    <xf numFmtId="49" fontId="2" fillId="0" borderId="0" xfId="0" applyNumberFormat="1" applyFont="1" applyAlignment="1">
      <alignment vertical="top"/>
    </xf>
    <xf numFmtId="49" fontId="4" fillId="0" borderId="0" xfId="0" applyNumberFormat="1" applyFont="1" applyAlignment="1">
      <alignment vertical="top"/>
    </xf>
    <xf numFmtId="49" fontId="7" fillId="0" borderId="0" xfId="0" applyNumberFormat="1" applyFont="1" applyAlignment="1">
      <alignment vertical="top"/>
    </xf>
    <xf numFmtId="49" fontId="8"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28" fillId="0" borderId="0" xfId="0" applyNumberFormat="1" applyFont="1"/>
    <xf numFmtId="0" fontId="28" fillId="0" borderId="0" xfId="0" applyFont="1" applyAlignment="1">
      <alignment horizontal="justify"/>
    </xf>
    <xf numFmtId="165" fontId="28" fillId="0" borderId="0" xfId="0" applyNumberFormat="1" applyFont="1"/>
    <xf numFmtId="0" fontId="29" fillId="0" borderId="0" xfId="0" applyFont="1" applyAlignment="1">
      <alignment horizontal="center" vertical="center"/>
    </xf>
    <xf numFmtId="0" fontId="28" fillId="0" borderId="0" xfId="0" applyFont="1" applyAlignment="1">
      <alignment horizontal="center"/>
    </xf>
    <xf numFmtId="0" fontId="3" fillId="0" borderId="0" xfId="0" applyFont="1" applyAlignment="1">
      <alignment horizontal="center"/>
    </xf>
    <xf numFmtId="165" fontId="6" fillId="0" borderId="0" xfId="0" applyNumberFormat="1" applyFont="1"/>
    <xf numFmtId="164" fontId="32" fillId="0" borderId="1" xfId="0" applyNumberFormat="1" applyFont="1" applyBorder="1" applyAlignment="1">
      <alignment horizontal="center" vertical="top" wrapText="1"/>
    </xf>
    <xf numFmtId="165" fontId="32" fillId="0" borderId="1" xfId="0" applyNumberFormat="1" applyFont="1" applyBorder="1" applyAlignment="1">
      <alignment vertical="top" wrapText="1"/>
    </xf>
    <xf numFmtId="164" fontId="32" fillId="0" borderId="1" xfId="0" applyNumberFormat="1" applyFont="1" applyBorder="1" applyAlignment="1">
      <alignment horizontal="center" vertical="top"/>
    </xf>
    <xf numFmtId="165" fontId="32" fillId="0" borderId="1" xfId="0" applyNumberFormat="1" applyFont="1" applyBorder="1" applyAlignment="1">
      <alignment vertical="top"/>
    </xf>
    <xf numFmtId="164" fontId="6" fillId="0" borderId="1" xfId="0" applyNumberFormat="1" applyFont="1" applyBorder="1" applyAlignment="1">
      <alignment horizontal="center" vertical="top"/>
    </xf>
    <xf numFmtId="165" fontId="6" fillId="0" borderId="1" xfId="0" applyNumberFormat="1" applyFont="1" applyBorder="1" applyAlignment="1">
      <alignment vertical="top"/>
    </xf>
    <xf numFmtId="164" fontId="36" fillId="0" borderId="1" xfId="0" applyNumberFormat="1" applyFont="1" applyBorder="1" applyAlignment="1">
      <alignment horizontal="center" vertical="top"/>
    </xf>
    <xf numFmtId="165" fontId="6" fillId="0" borderId="1" xfId="0" applyNumberFormat="1" applyFont="1" applyBorder="1" applyAlignment="1">
      <alignment vertical="top" wrapText="1"/>
    </xf>
    <xf numFmtId="164" fontId="6" fillId="0" borderId="1" xfId="1" applyNumberFormat="1" applyFont="1" applyBorder="1" applyAlignment="1">
      <alignment horizontal="center" vertical="top" wrapText="1"/>
    </xf>
    <xf numFmtId="0" fontId="32" fillId="0" borderId="1" xfId="0" applyFont="1" applyBorder="1" applyAlignment="1">
      <alignment horizontal="center" vertical="top"/>
    </xf>
    <xf numFmtId="0" fontId="6" fillId="0" borderId="1" xfId="0" applyFont="1" applyBorder="1" applyAlignment="1">
      <alignment horizontal="center" vertical="top"/>
    </xf>
    <xf numFmtId="0" fontId="30" fillId="0" borderId="1" xfId="0" applyFont="1" applyBorder="1" applyAlignment="1">
      <alignment horizontal="center" vertical="top"/>
    </xf>
    <xf numFmtId="0" fontId="6" fillId="0" borderId="5" xfId="0" applyFont="1" applyBorder="1" applyAlignment="1">
      <alignment horizontal="center" vertical="top"/>
    </xf>
    <xf numFmtId="164" fontId="37" fillId="0" borderId="1" xfId="0" applyNumberFormat="1" applyFont="1" applyBorder="1" applyAlignment="1">
      <alignment horizontal="center" vertical="top"/>
    </xf>
    <xf numFmtId="0" fontId="6" fillId="0" borderId="3" xfId="0" applyFont="1" applyBorder="1" applyAlignment="1">
      <alignment horizontal="center" vertical="top"/>
    </xf>
    <xf numFmtId="165" fontId="31" fillId="0" borderId="1" xfId="0" applyNumberFormat="1" applyFont="1" applyBorder="1" applyAlignment="1">
      <alignment vertical="top"/>
    </xf>
    <xf numFmtId="165" fontId="36" fillId="0" borderId="1" xfId="0" applyNumberFormat="1" applyFont="1" applyBorder="1" applyAlignment="1">
      <alignment vertical="top"/>
    </xf>
    <xf numFmtId="165" fontId="40"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wrapText="1"/>
    </xf>
    <xf numFmtId="165" fontId="6" fillId="0" borderId="1" xfId="0" applyNumberFormat="1" applyFont="1" applyBorder="1" applyAlignment="1" applyProtection="1">
      <alignment vertical="top"/>
      <protection locked="0"/>
    </xf>
    <xf numFmtId="165" fontId="31" fillId="0" borderId="1" xfId="0" applyNumberFormat="1" applyFont="1" applyBorder="1" applyAlignment="1" applyProtection="1">
      <alignment vertical="top"/>
      <protection locked="0"/>
    </xf>
    <xf numFmtId="165" fontId="41" fillId="0" borderId="1" xfId="0" applyNumberFormat="1" applyFont="1" applyBorder="1" applyAlignment="1">
      <alignment vertical="top"/>
    </xf>
    <xf numFmtId="0" fontId="31" fillId="0" borderId="5" xfId="0" applyFont="1" applyBorder="1" applyAlignment="1">
      <alignment horizontal="center" vertical="top"/>
    </xf>
    <xf numFmtId="0" fontId="31" fillId="0" borderId="3" xfId="0" applyFont="1" applyBorder="1" applyAlignment="1">
      <alignment horizontal="center" vertical="top"/>
    </xf>
    <xf numFmtId="0" fontId="6" fillId="0" borderId="4" xfId="0" applyFont="1" applyBorder="1" applyAlignment="1">
      <alignment horizontal="center" vertical="top"/>
    </xf>
    <xf numFmtId="0" fontId="36" fillId="0" borderId="1" xfId="0" applyFont="1" applyBorder="1" applyAlignment="1">
      <alignment horizontal="center" vertical="top"/>
    </xf>
    <xf numFmtId="0" fontId="31" fillId="0" borderId="1" xfId="0" applyFont="1" applyBorder="1" applyAlignment="1">
      <alignment horizontal="center" vertical="top"/>
    </xf>
    <xf numFmtId="0" fontId="32" fillId="0" borderId="3" xfId="0" applyFont="1" applyBorder="1" applyAlignment="1">
      <alignment horizontal="center" vertical="top"/>
    </xf>
    <xf numFmtId="165" fontId="39" fillId="0" borderId="1" xfId="0" applyNumberFormat="1" applyFont="1" applyBorder="1" applyAlignment="1">
      <alignment vertical="top"/>
    </xf>
    <xf numFmtId="164" fontId="6" fillId="0" borderId="1" xfId="0" applyNumberFormat="1" applyFont="1" applyBorder="1" applyAlignment="1">
      <alignment vertical="top" wrapText="1" shrinkToFit="1"/>
    </xf>
    <xf numFmtId="0" fontId="32" fillId="0" borderId="1" xfId="0" applyFont="1" applyBorder="1" applyAlignment="1">
      <alignment vertical="top" wrapText="1" shrinkToFit="1"/>
    </xf>
    <xf numFmtId="164" fontId="32" fillId="0" borderId="1" xfId="0" applyNumberFormat="1" applyFont="1" applyBorder="1" applyAlignment="1">
      <alignment vertical="top" wrapText="1" shrinkToFit="1"/>
    </xf>
    <xf numFmtId="49" fontId="30" fillId="0" borderId="1" xfId="0" applyNumberFormat="1" applyFont="1" applyBorder="1" applyAlignment="1">
      <alignment horizontal="center" vertical="top"/>
    </xf>
    <xf numFmtId="164" fontId="36" fillId="0" borderId="1" xfId="0" applyNumberFormat="1" applyFont="1" applyBorder="1" applyAlignment="1">
      <alignment vertical="top" wrapText="1"/>
    </xf>
    <xf numFmtId="0" fontId="36" fillId="0" borderId="2" xfId="0" applyFont="1" applyBorder="1" applyAlignment="1">
      <alignment vertical="top" wrapText="1"/>
    </xf>
    <xf numFmtId="0" fontId="6" fillId="0" borderId="2" xfId="0" applyFont="1" applyBorder="1" applyAlignment="1">
      <alignment vertical="top" wrapText="1"/>
    </xf>
    <xf numFmtId="0" fontId="6" fillId="0" borderId="1" xfId="0" applyFont="1" applyBorder="1" applyAlignment="1">
      <alignment vertical="top" wrapText="1" shrinkToFit="1"/>
    </xf>
    <xf numFmtId="164" fontId="37" fillId="0" borderId="1" xfId="0" applyNumberFormat="1" applyFont="1" applyBorder="1" applyAlignment="1">
      <alignment vertical="top" wrapText="1" shrinkToFit="1"/>
    </xf>
    <xf numFmtId="164" fontId="6" fillId="0" borderId="1" xfId="0" applyNumberFormat="1" applyFont="1" applyBorder="1" applyAlignment="1">
      <alignment vertical="top" wrapText="1"/>
    </xf>
    <xf numFmtId="0" fontId="36" fillId="0" borderId="1" xfId="0" applyFont="1" applyBorder="1" applyAlignment="1">
      <alignment vertical="top" wrapText="1"/>
    </xf>
    <xf numFmtId="0" fontId="6" fillId="0" borderId="2" xfId="0" applyFont="1" applyBorder="1" applyAlignment="1">
      <alignment vertical="top" wrapText="1" shrinkToFit="1"/>
    </xf>
    <xf numFmtId="0" fontId="36" fillId="0" borderId="2" xfId="0" applyFont="1" applyBorder="1" applyAlignment="1">
      <alignment vertical="top" wrapText="1" shrinkToFit="1"/>
    </xf>
    <xf numFmtId="0" fontId="36" fillId="0" borderId="1" xfId="0" applyFont="1" applyBorder="1" applyAlignment="1">
      <alignment vertical="top" wrapText="1" shrinkToFit="1"/>
    </xf>
    <xf numFmtId="0" fontId="30" fillId="0" borderId="1" xfId="0" applyFont="1" applyBorder="1" applyAlignment="1">
      <alignment vertical="top" wrapText="1"/>
    </xf>
    <xf numFmtId="0" fontId="36" fillId="9" borderId="1" xfId="0" applyFont="1" applyFill="1" applyBorder="1" applyAlignment="1">
      <alignment horizontal="center" vertical="top"/>
    </xf>
    <xf numFmtId="164" fontId="6" fillId="0" borderId="0" xfId="0" applyNumberFormat="1" applyFont="1"/>
    <xf numFmtId="0" fontId="30" fillId="0" borderId="0" xfId="0" applyFont="1" applyAlignment="1">
      <alignment vertical="center"/>
    </xf>
    <xf numFmtId="164" fontId="3" fillId="0" borderId="0" xfId="0" applyNumberFormat="1" applyFont="1"/>
    <xf numFmtId="0" fontId="6" fillId="0" borderId="1" xfId="0" applyFont="1" applyBorder="1" applyAlignment="1">
      <alignment horizontal="justify" vertical="top" wrapText="1" shrinkToFit="1"/>
    </xf>
    <xf numFmtId="0" fontId="30" fillId="0" borderId="1" xfId="0" applyFont="1" applyBorder="1" applyAlignment="1">
      <alignment horizontal="justify" vertical="top" wrapText="1"/>
    </xf>
    <xf numFmtId="0" fontId="42" fillId="0" borderId="1" xfId="0" applyFont="1" applyBorder="1" applyAlignment="1">
      <alignment horizontal="center" vertical="top"/>
    </xf>
    <xf numFmtId="0" fontId="43" fillId="0" borderId="1" xfId="0" applyFont="1" applyBorder="1" applyAlignment="1">
      <alignment horizontal="justify" vertical="top" wrapText="1" shrinkToFit="1"/>
    </xf>
    <xf numFmtId="165" fontId="37" fillId="0" borderId="1" xfId="0" applyNumberFormat="1" applyFont="1" applyBorder="1" applyAlignment="1">
      <alignment vertical="top" wrapText="1"/>
    </xf>
    <xf numFmtId="165" fontId="38" fillId="0" borderId="1" xfId="0" applyNumberFormat="1" applyFont="1" applyBorder="1" applyAlignment="1">
      <alignment vertical="top" wrapText="1"/>
    </xf>
    <xf numFmtId="0" fontId="31" fillId="0" borderId="4" xfId="0" applyFont="1" applyBorder="1" applyAlignment="1">
      <alignment horizontal="center" vertical="top"/>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164" fontId="6" fillId="0" borderId="4"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49" fontId="42" fillId="0" borderId="1" xfId="0" applyNumberFormat="1" applyFont="1" applyBorder="1" applyAlignment="1">
      <alignment horizontal="center" vertical="top"/>
    </xf>
    <xf numFmtId="0" fontId="6" fillId="0" borderId="1" xfId="2" applyFont="1" applyFill="1" applyBorder="1" applyAlignment="1">
      <alignment vertical="top" wrapText="1"/>
    </xf>
    <xf numFmtId="0" fontId="39" fillId="0" borderId="1" xfId="0" applyFont="1" applyBorder="1" applyAlignment="1">
      <alignment horizontal="center" vertical="top"/>
    </xf>
    <xf numFmtId="0" fontId="39" fillId="0" borderId="1" xfId="0" applyFont="1" applyBorder="1" applyAlignment="1">
      <alignment vertical="top" wrapText="1" shrinkToFit="1"/>
    </xf>
    <xf numFmtId="0" fontId="38" fillId="0" borderId="1" xfId="0" applyFont="1" applyBorder="1" applyAlignment="1">
      <alignment horizontal="center" vertical="top" wrapText="1"/>
    </xf>
    <xf numFmtId="0" fontId="38" fillId="0" borderId="1" xfId="0" applyFont="1" applyBorder="1" applyAlignment="1">
      <alignment vertical="top" wrapText="1" shrinkToFit="1"/>
    </xf>
    <xf numFmtId="0" fontId="42" fillId="0" borderId="1" xfId="0" applyFont="1" applyBorder="1" applyAlignment="1">
      <alignment vertical="top" wrapText="1"/>
    </xf>
    <xf numFmtId="0" fontId="32" fillId="0" borderId="1" xfId="0" applyFont="1" applyBorder="1" applyAlignment="1">
      <alignment horizontal="center" vertical="center"/>
    </xf>
    <xf numFmtId="0" fontId="32" fillId="0" borderId="1" xfId="0" applyFont="1" applyBorder="1" applyAlignment="1">
      <alignment vertical="center" wrapText="1" shrinkToFit="1"/>
    </xf>
    <xf numFmtId="165" fontId="32" fillId="0" borderId="1" xfId="0" applyNumberFormat="1" applyFont="1" applyBorder="1" applyAlignment="1">
      <alignment vertical="center"/>
    </xf>
    <xf numFmtId="164" fontId="6" fillId="0" borderId="2" xfId="0" applyNumberFormat="1" applyFont="1" applyBorder="1" applyAlignment="1">
      <alignment vertical="top" wrapText="1" shrinkToFit="1"/>
    </xf>
    <xf numFmtId="49" fontId="42" fillId="0" borderId="2" xfId="3" quotePrefix="1" applyNumberFormat="1" applyFont="1" applyBorder="1" applyAlignment="1">
      <alignment vertical="top" wrapText="1"/>
    </xf>
    <xf numFmtId="49" fontId="42" fillId="0" borderId="2" xfId="3" applyNumberFormat="1" applyFont="1" applyBorder="1" applyAlignment="1">
      <alignment vertical="top" wrapText="1"/>
    </xf>
    <xf numFmtId="164" fontId="6" fillId="0" borderId="2" xfId="0" applyNumberFormat="1" applyFont="1" applyBorder="1" applyAlignment="1">
      <alignment horizontal="justify" vertical="top" wrapText="1" shrinkToFit="1"/>
    </xf>
    <xf numFmtId="164" fontId="6" fillId="0" borderId="14" xfId="0" applyNumberFormat="1" applyFont="1" applyBorder="1" applyAlignment="1">
      <alignment vertical="top" wrapText="1" shrinkToFit="1"/>
    </xf>
    <xf numFmtId="165" fontId="6" fillId="0" borderId="4" xfId="0" applyNumberFormat="1" applyFont="1" applyBorder="1" applyAlignment="1">
      <alignment vertical="top"/>
    </xf>
    <xf numFmtId="0" fontId="36" fillId="0" borderId="3" xfId="0" applyFont="1" applyBorder="1" applyAlignment="1">
      <alignment vertical="top" wrapText="1" shrinkToFit="1"/>
    </xf>
    <xf numFmtId="165" fontId="6" fillId="0" borderId="3" xfId="0" applyNumberFormat="1" applyFont="1" applyBorder="1" applyAlignment="1">
      <alignment vertical="top"/>
    </xf>
    <xf numFmtId="164" fontId="6" fillId="0" borderId="1" xfId="0" applyNumberFormat="1" applyFont="1" applyBorder="1" applyAlignment="1">
      <alignment horizontal="justify" vertical="top" wrapText="1" shrinkToFit="1"/>
    </xf>
    <xf numFmtId="0" fontId="31" fillId="0" borderId="15" xfId="0" applyFont="1" applyBorder="1" applyAlignment="1">
      <alignment horizontal="center" vertical="top"/>
    </xf>
    <xf numFmtId="0" fontId="6" fillId="0" borderId="14" xfId="0" applyFont="1" applyBorder="1" applyAlignment="1">
      <alignment vertical="top" wrapText="1" shrinkToFit="1"/>
    </xf>
    <xf numFmtId="0" fontId="32" fillId="0" borderId="3" xfId="0" applyFont="1" applyBorder="1" applyAlignment="1">
      <alignment vertical="top" wrapText="1" shrinkToFit="1"/>
    </xf>
    <xf numFmtId="165" fontId="32" fillId="0" borderId="3" xfId="0" applyNumberFormat="1" applyFont="1" applyBorder="1" applyAlignment="1">
      <alignment vertical="top"/>
    </xf>
    <xf numFmtId="0" fontId="31" fillId="0" borderId="16" xfId="0" applyFont="1" applyBorder="1" applyAlignment="1">
      <alignment horizontal="center" vertical="top"/>
    </xf>
    <xf numFmtId="0" fontId="31" fillId="0" borderId="1" xfId="0" applyFont="1" applyBorder="1" applyAlignment="1">
      <alignment horizontal="center" vertical="top"/>
    </xf>
    <xf numFmtId="0" fontId="0" fillId="0" borderId="1" xfId="0" applyBorder="1" applyAlignment="1">
      <alignment horizontal="center" vertical="top"/>
    </xf>
    <xf numFmtId="0" fontId="6" fillId="0" borderId="1" xfId="0" applyFont="1" applyBorder="1" applyAlignment="1">
      <alignment horizontal="center" vertical="top" wrapText="1"/>
    </xf>
    <xf numFmtId="0" fontId="30" fillId="0" borderId="0" xfId="0" applyFont="1" applyAlignment="1">
      <alignment horizontal="left" vertical="top"/>
    </xf>
    <xf numFmtId="0" fontId="33" fillId="0" borderId="0" xfId="0" applyFont="1" applyAlignment="1">
      <alignment horizontal="center" vertical="center"/>
    </xf>
    <xf numFmtId="0" fontId="30" fillId="0" borderId="6" xfId="0" applyFont="1" applyBorder="1" applyAlignment="1">
      <alignment horizontal="center" vertical="center"/>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4" fillId="0" borderId="0" xfId="0" applyFont="1" applyAlignment="1">
      <alignment horizontal="center" vertical="center"/>
    </xf>
    <xf numFmtId="0" fontId="35" fillId="0" borderId="0" xfId="0" applyFont="1"/>
    <xf numFmtId="0" fontId="6" fillId="0" borderId="0" xfId="0" applyFont="1" applyAlignment="1">
      <alignment horizontal="center" vertical="center"/>
    </xf>
    <xf numFmtId="0" fontId="30" fillId="0" borderId="0" xfId="0" applyFont="1" applyAlignment="1">
      <alignment horizontal="center" vertical="center"/>
    </xf>
  </cellXfs>
  <cellStyles count="19">
    <cellStyle name="Гиперссылка" xfId="2" builtinId="8"/>
    <cellStyle name="Обычный" xfId="0" builtinId="0"/>
    <cellStyle name="Обычный 2" xfId="3" xr:uid="{00000000-0005-0000-0000-000002000000}"/>
    <cellStyle name="Обычный 3" xfId="1" xr:uid="{00000000-0005-0000-0000-000003000000}"/>
    <cellStyle name="㼿‿‿㼿㼿㼿?" xfId="4" xr:uid="{00000000-0005-0000-0000-000004000000}"/>
    <cellStyle name="㼿㼿" xfId="8" xr:uid="{00000000-0005-0000-0000-000005000000}"/>
    <cellStyle name="㼿㼿 " xfId="5" xr:uid="{00000000-0005-0000-0000-000006000000}"/>
    <cellStyle name="㼿㼿?" xfId="6" xr:uid="{00000000-0005-0000-0000-000007000000}"/>
    <cellStyle name="㼿㼿‿㼿㼿㼿㼿㼿㼿㼿" xfId="17" xr:uid="{00000000-0005-0000-0000-000008000000}"/>
    <cellStyle name="㼿㼿㼿" xfId="13" xr:uid="{00000000-0005-0000-0000-000009000000}"/>
    <cellStyle name="㼿㼿㼿?" xfId="18" xr:uid="{00000000-0005-0000-0000-00000A000000}"/>
    <cellStyle name="㼿㼿㼿㼿" xfId="10" xr:uid="{00000000-0005-0000-0000-00000B000000}"/>
    <cellStyle name="㼿㼿㼿㼿?" xfId="14" xr:uid="{00000000-0005-0000-0000-00000C000000}"/>
    <cellStyle name="㼿㼿㼿㼿‿?" xfId="7" xr:uid="{00000000-0005-0000-0000-00000D000000}"/>
    <cellStyle name="㼿㼿㼿㼿‿㼿㼿㼿" xfId="16" xr:uid="{00000000-0005-0000-0000-00000E000000}"/>
    <cellStyle name="㼿㼿㼿㼿㼿" xfId="15" xr:uid="{00000000-0005-0000-0000-00000F000000}"/>
    <cellStyle name="㼿㼿㼿㼿㼿?" xfId="11" xr:uid="{00000000-0005-0000-0000-000010000000}"/>
    <cellStyle name="㼿㼿㼿㼿㼿‿㼿㼿㼿" xfId="9" xr:uid="{00000000-0005-0000-0000-000011000000}"/>
    <cellStyle name="㼿㼿㼿㼿㼿㼿?" xfId="12" xr:uid="{00000000-0005-0000-0000-00001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6"/>
  <sheetViews>
    <sheetView tabSelected="1" view="pageBreakPreview" topLeftCell="B1" zoomScaleNormal="100" zoomScaleSheetLayoutView="100" workbookViewId="0">
      <selection activeCell="B4" sqref="B4:F4"/>
    </sheetView>
  </sheetViews>
  <sheetFormatPr defaultRowHeight="21" x14ac:dyDescent="0.4"/>
  <cols>
    <col min="1" max="1" width="9" style="18"/>
    <col min="2" max="2" width="30.109375" style="30" customWidth="1"/>
    <col min="3" max="3" width="41.6640625" style="5" customWidth="1"/>
    <col min="4" max="4" width="17.33203125" style="80" customWidth="1"/>
    <col min="5" max="5" width="16.88671875" style="15" customWidth="1"/>
    <col min="6" max="6" width="18" style="15" customWidth="1"/>
    <col min="7" max="7" width="20" style="1" customWidth="1"/>
    <col min="8" max="244" width="9.109375" style="1"/>
    <col min="245" max="245" width="27.5546875" style="1" customWidth="1"/>
    <col min="246" max="246" width="55.5546875" style="1" customWidth="1"/>
    <col min="247" max="247" width="16.109375" style="1" customWidth="1"/>
    <col min="248" max="249" width="13.44140625" style="1" customWidth="1"/>
    <col min="250" max="250" width="12.6640625" style="1" customWidth="1"/>
    <col min="251" max="252" width="11.5546875" style="1" customWidth="1"/>
    <col min="253" max="253" width="13.109375" style="1" customWidth="1"/>
    <col min="254" max="254" width="11.109375" style="1" customWidth="1"/>
    <col min="255" max="255" width="13.109375" style="1" customWidth="1"/>
    <col min="256" max="256" width="10.44140625" style="1" customWidth="1"/>
    <col min="257" max="500" width="9.109375" style="1"/>
    <col min="501" max="501" width="27.5546875" style="1" customWidth="1"/>
    <col min="502" max="502" width="55.5546875" style="1" customWidth="1"/>
    <col min="503" max="503" width="16.109375" style="1" customWidth="1"/>
    <col min="504" max="505" width="13.44140625" style="1" customWidth="1"/>
    <col min="506" max="506" width="12.6640625" style="1" customWidth="1"/>
    <col min="507" max="508" width="11.5546875" style="1" customWidth="1"/>
    <col min="509" max="509" width="13.109375" style="1" customWidth="1"/>
    <col min="510" max="510" width="11.109375" style="1" customWidth="1"/>
    <col min="511" max="511" width="13.109375" style="1" customWidth="1"/>
    <col min="512" max="512" width="10.44140625" style="1" customWidth="1"/>
    <col min="513" max="756" width="9.109375" style="1"/>
    <col min="757" max="757" width="27.5546875" style="1" customWidth="1"/>
    <col min="758" max="758" width="55.5546875" style="1" customWidth="1"/>
    <col min="759" max="759" width="16.109375" style="1" customWidth="1"/>
    <col min="760" max="761" width="13.44140625" style="1" customWidth="1"/>
    <col min="762" max="762" width="12.6640625" style="1" customWidth="1"/>
    <col min="763" max="764" width="11.5546875" style="1" customWidth="1"/>
    <col min="765" max="765" width="13.109375" style="1" customWidth="1"/>
    <col min="766" max="766" width="11.109375" style="1" customWidth="1"/>
    <col min="767" max="767" width="13.109375" style="1" customWidth="1"/>
    <col min="768" max="768" width="10.44140625" style="1" customWidth="1"/>
    <col min="769" max="1012" width="9.109375" style="1"/>
    <col min="1013" max="1013" width="27.5546875" style="1" customWidth="1"/>
    <col min="1014" max="1014" width="55.5546875" style="1" customWidth="1"/>
    <col min="1015" max="1015" width="16.109375" style="1" customWidth="1"/>
    <col min="1016" max="1017" width="13.44140625" style="1" customWidth="1"/>
    <col min="1018" max="1018" width="12.6640625" style="1" customWidth="1"/>
    <col min="1019" max="1020" width="11.5546875" style="1" customWidth="1"/>
    <col min="1021" max="1021" width="13.109375" style="1" customWidth="1"/>
    <col min="1022" max="1022" width="11.109375" style="1" customWidth="1"/>
    <col min="1023" max="1023" width="13.109375" style="1" customWidth="1"/>
    <col min="1024" max="1024" width="10.44140625" style="1" customWidth="1"/>
    <col min="1025" max="1268" width="9.109375" style="1"/>
    <col min="1269" max="1269" width="27.5546875" style="1" customWidth="1"/>
    <col min="1270" max="1270" width="55.5546875" style="1" customWidth="1"/>
    <col min="1271" max="1271" width="16.109375" style="1" customWidth="1"/>
    <col min="1272" max="1273" width="13.44140625" style="1" customWidth="1"/>
    <col min="1274" max="1274" width="12.6640625" style="1" customWidth="1"/>
    <col min="1275" max="1276" width="11.5546875" style="1" customWidth="1"/>
    <col min="1277" max="1277" width="13.109375" style="1" customWidth="1"/>
    <col min="1278" max="1278" width="11.109375" style="1" customWidth="1"/>
    <col min="1279" max="1279" width="13.109375" style="1" customWidth="1"/>
    <col min="1280" max="1280" width="10.44140625" style="1" customWidth="1"/>
    <col min="1281" max="1524" width="9.109375" style="1"/>
    <col min="1525" max="1525" width="27.5546875" style="1" customWidth="1"/>
    <col min="1526" max="1526" width="55.5546875" style="1" customWidth="1"/>
    <col min="1527" max="1527" width="16.109375" style="1" customWidth="1"/>
    <col min="1528" max="1529" width="13.44140625" style="1" customWidth="1"/>
    <col min="1530" max="1530" width="12.6640625" style="1" customWidth="1"/>
    <col min="1531" max="1532" width="11.5546875" style="1" customWidth="1"/>
    <col min="1533" max="1533" width="13.109375" style="1" customWidth="1"/>
    <col min="1534" max="1534" width="11.109375" style="1" customWidth="1"/>
    <col min="1535" max="1535" width="13.109375" style="1" customWidth="1"/>
    <col min="1536" max="1536" width="10.44140625" style="1" customWidth="1"/>
    <col min="1537" max="1780" width="9.109375" style="1"/>
    <col min="1781" max="1781" width="27.5546875" style="1" customWidth="1"/>
    <col min="1782" max="1782" width="55.5546875" style="1" customWidth="1"/>
    <col min="1783" max="1783" width="16.109375" style="1" customWidth="1"/>
    <col min="1784" max="1785" width="13.44140625" style="1" customWidth="1"/>
    <col min="1786" max="1786" width="12.6640625" style="1" customWidth="1"/>
    <col min="1787" max="1788" width="11.5546875" style="1" customWidth="1"/>
    <col min="1789" max="1789" width="13.109375" style="1" customWidth="1"/>
    <col min="1790" max="1790" width="11.109375" style="1" customWidth="1"/>
    <col min="1791" max="1791" width="13.109375" style="1" customWidth="1"/>
    <col min="1792" max="1792" width="10.44140625" style="1" customWidth="1"/>
    <col min="1793" max="2036" width="9.109375" style="1"/>
    <col min="2037" max="2037" width="27.5546875" style="1" customWidth="1"/>
    <col min="2038" max="2038" width="55.5546875" style="1" customWidth="1"/>
    <col min="2039" max="2039" width="16.109375" style="1" customWidth="1"/>
    <col min="2040" max="2041" width="13.44140625" style="1" customWidth="1"/>
    <col min="2042" max="2042" width="12.6640625" style="1" customWidth="1"/>
    <col min="2043" max="2044" width="11.5546875" style="1" customWidth="1"/>
    <col min="2045" max="2045" width="13.109375" style="1" customWidth="1"/>
    <col min="2046" max="2046" width="11.109375" style="1" customWidth="1"/>
    <col min="2047" max="2047" width="13.109375" style="1" customWidth="1"/>
    <col min="2048" max="2048" width="10.44140625" style="1" customWidth="1"/>
    <col min="2049" max="2292" width="9.109375" style="1"/>
    <col min="2293" max="2293" width="27.5546875" style="1" customWidth="1"/>
    <col min="2294" max="2294" width="55.5546875" style="1" customWidth="1"/>
    <col min="2295" max="2295" width="16.109375" style="1" customWidth="1"/>
    <col min="2296" max="2297" width="13.44140625" style="1" customWidth="1"/>
    <col min="2298" max="2298" width="12.6640625" style="1" customWidth="1"/>
    <col min="2299" max="2300" width="11.5546875" style="1" customWidth="1"/>
    <col min="2301" max="2301" width="13.109375" style="1" customWidth="1"/>
    <col min="2302" max="2302" width="11.109375" style="1" customWidth="1"/>
    <col min="2303" max="2303" width="13.109375" style="1" customWidth="1"/>
    <col min="2304" max="2304" width="10.44140625" style="1" customWidth="1"/>
    <col min="2305" max="2548" width="9.109375" style="1"/>
    <col min="2549" max="2549" width="27.5546875" style="1" customWidth="1"/>
    <col min="2550" max="2550" width="55.5546875" style="1" customWidth="1"/>
    <col min="2551" max="2551" width="16.109375" style="1" customWidth="1"/>
    <col min="2552" max="2553" width="13.44140625" style="1" customWidth="1"/>
    <col min="2554" max="2554" width="12.6640625" style="1" customWidth="1"/>
    <col min="2555" max="2556" width="11.5546875" style="1" customWidth="1"/>
    <col min="2557" max="2557" width="13.109375" style="1" customWidth="1"/>
    <col min="2558" max="2558" width="11.109375" style="1" customWidth="1"/>
    <col min="2559" max="2559" width="13.109375" style="1" customWidth="1"/>
    <col min="2560" max="2560" width="10.44140625" style="1" customWidth="1"/>
    <col min="2561" max="2804" width="9.109375" style="1"/>
    <col min="2805" max="2805" width="27.5546875" style="1" customWidth="1"/>
    <col min="2806" max="2806" width="55.5546875" style="1" customWidth="1"/>
    <col min="2807" max="2807" width="16.109375" style="1" customWidth="1"/>
    <col min="2808" max="2809" width="13.44140625" style="1" customWidth="1"/>
    <col min="2810" max="2810" width="12.6640625" style="1" customWidth="1"/>
    <col min="2811" max="2812" width="11.5546875" style="1" customWidth="1"/>
    <col min="2813" max="2813" width="13.109375" style="1" customWidth="1"/>
    <col min="2814" max="2814" width="11.109375" style="1" customWidth="1"/>
    <col min="2815" max="2815" width="13.109375" style="1" customWidth="1"/>
    <col min="2816" max="2816" width="10.44140625" style="1" customWidth="1"/>
    <col min="2817" max="3060" width="9.109375" style="1"/>
    <col min="3061" max="3061" width="27.5546875" style="1" customWidth="1"/>
    <col min="3062" max="3062" width="55.5546875" style="1" customWidth="1"/>
    <col min="3063" max="3063" width="16.109375" style="1" customWidth="1"/>
    <col min="3064" max="3065" width="13.44140625" style="1" customWidth="1"/>
    <col min="3066" max="3066" width="12.6640625" style="1" customWidth="1"/>
    <col min="3067" max="3068" width="11.5546875" style="1" customWidth="1"/>
    <col min="3069" max="3069" width="13.109375" style="1" customWidth="1"/>
    <col min="3070" max="3070" width="11.109375" style="1" customWidth="1"/>
    <col min="3071" max="3071" width="13.109375" style="1" customWidth="1"/>
    <col min="3072" max="3072" width="10.44140625" style="1" customWidth="1"/>
    <col min="3073" max="3316" width="9.109375" style="1"/>
    <col min="3317" max="3317" width="27.5546875" style="1" customWidth="1"/>
    <col min="3318" max="3318" width="55.5546875" style="1" customWidth="1"/>
    <col min="3319" max="3319" width="16.109375" style="1" customWidth="1"/>
    <col min="3320" max="3321" width="13.44140625" style="1" customWidth="1"/>
    <col min="3322" max="3322" width="12.6640625" style="1" customWidth="1"/>
    <col min="3323" max="3324" width="11.5546875" style="1" customWidth="1"/>
    <col min="3325" max="3325" width="13.109375" style="1" customWidth="1"/>
    <col min="3326" max="3326" width="11.109375" style="1" customWidth="1"/>
    <col min="3327" max="3327" width="13.109375" style="1" customWidth="1"/>
    <col min="3328" max="3328" width="10.44140625" style="1" customWidth="1"/>
    <col min="3329" max="3572" width="9.109375" style="1"/>
    <col min="3573" max="3573" width="27.5546875" style="1" customWidth="1"/>
    <col min="3574" max="3574" width="55.5546875" style="1" customWidth="1"/>
    <col min="3575" max="3575" width="16.109375" style="1" customWidth="1"/>
    <col min="3576" max="3577" width="13.44140625" style="1" customWidth="1"/>
    <col min="3578" max="3578" width="12.6640625" style="1" customWidth="1"/>
    <col min="3579" max="3580" width="11.5546875" style="1" customWidth="1"/>
    <col min="3581" max="3581" width="13.109375" style="1" customWidth="1"/>
    <col min="3582" max="3582" width="11.109375" style="1" customWidth="1"/>
    <col min="3583" max="3583" width="13.109375" style="1" customWidth="1"/>
    <col min="3584" max="3584" width="10.44140625" style="1" customWidth="1"/>
    <col min="3585" max="3828" width="9.109375" style="1"/>
    <col min="3829" max="3829" width="27.5546875" style="1" customWidth="1"/>
    <col min="3830" max="3830" width="55.5546875" style="1" customWidth="1"/>
    <col min="3831" max="3831" width="16.109375" style="1" customWidth="1"/>
    <col min="3832" max="3833" width="13.44140625" style="1" customWidth="1"/>
    <col min="3834" max="3834" width="12.6640625" style="1" customWidth="1"/>
    <col min="3835" max="3836" width="11.5546875" style="1" customWidth="1"/>
    <col min="3837" max="3837" width="13.109375" style="1" customWidth="1"/>
    <col min="3838" max="3838" width="11.109375" style="1" customWidth="1"/>
    <col min="3839" max="3839" width="13.109375" style="1" customWidth="1"/>
    <col min="3840" max="3840" width="10.44140625" style="1" customWidth="1"/>
    <col min="3841" max="4084" width="9.109375" style="1"/>
    <col min="4085" max="4085" width="27.5546875" style="1" customWidth="1"/>
    <col min="4086" max="4086" width="55.5546875" style="1" customWidth="1"/>
    <col min="4087" max="4087" width="16.109375" style="1" customWidth="1"/>
    <col min="4088" max="4089" width="13.44140625" style="1" customWidth="1"/>
    <col min="4090" max="4090" width="12.6640625" style="1" customWidth="1"/>
    <col min="4091" max="4092" width="11.5546875" style="1" customWidth="1"/>
    <col min="4093" max="4093" width="13.109375" style="1" customWidth="1"/>
    <col min="4094" max="4094" width="11.109375" style="1" customWidth="1"/>
    <col min="4095" max="4095" width="13.109375" style="1" customWidth="1"/>
    <col min="4096" max="4096" width="10.44140625" style="1" customWidth="1"/>
    <col min="4097" max="4340" width="9.109375" style="1"/>
    <col min="4341" max="4341" width="27.5546875" style="1" customWidth="1"/>
    <col min="4342" max="4342" width="55.5546875" style="1" customWidth="1"/>
    <col min="4343" max="4343" width="16.109375" style="1" customWidth="1"/>
    <col min="4344" max="4345" width="13.44140625" style="1" customWidth="1"/>
    <col min="4346" max="4346" width="12.6640625" style="1" customWidth="1"/>
    <col min="4347" max="4348" width="11.5546875" style="1" customWidth="1"/>
    <col min="4349" max="4349" width="13.109375" style="1" customWidth="1"/>
    <col min="4350" max="4350" width="11.109375" style="1" customWidth="1"/>
    <col min="4351" max="4351" width="13.109375" style="1" customWidth="1"/>
    <col min="4352" max="4352" width="10.44140625" style="1" customWidth="1"/>
    <col min="4353" max="4596" width="9.109375" style="1"/>
    <col min="4597" max="4597" width="27.5546875" style="1" customWidth="1"/>
    <col min="4598" max="4598" width="55.5546875" style="1" customWidth="1"/>
    <col min="4599" max="4599" width="16.109375" style="1" customWidth="1"/>
    <col min="4600" max="4601" width="13.44140625" style="1" customWidth="1"/>
    <col min="4602" max="4602" width="12.6640625" style="1" customWidth="1"/>
    <col min="4603" max="4604" width="11.5546875" style="1" customWidth="1"/>
    <col min="4605" max="4605" width="13.109375" style="1" customWidth="1"/>
    <col min="4606" max="4606" width="11.109375" style="1" customWidth="1"/>
    <col min="4607" max="4607" width="13.109375" style="1" customWidth="1"/>
    <col min="4608" max="4608" width="10.44140625" style="1" customWidth="1"/>
    <col min="4609" max="4852" width="9.109375" style="1"/>
    <col min="4853" max="4853" width="27.5546875" style="1" customWidth="1"/>
    <col min="4854" max="4854" width="55.5546875" style="1" customWidth="1"/>
    <col min="4855" max="4855" width="16.109375" style="1" customWidth="1"/>
    <col min="4856" max="4857" width="13.44140625" style="1" customWidth="1"/>
    <col min="4858" max="4858" width="12.6640625" style="1" customWidth="1"/>
    <col min="4859" max="4860" width="11.5546875" style="1" customWidth="1"/>
    <col min="4861" max="4861" width="13.109375" style="1" customWidth="1"/>
    <col min="4862" max="4862" width="11.109375" style="1" customWidth="1"/>
    <col min="4863" max="4863" width="13.109375" style="1" customWidth="1"/>
    <col min="4864" max="4864" width="10.44140625" style="1" customWidth="1"/>
    <col min="4865" max="5108" width="9.109375" style="1"/>
    <col min="5109" max="5109" width="27.5546875" style="1" customWidth="1"/>
    <col min="5110" max="5110" width="55.5546875" style="1" customWidth="1"/>
    <col min="5111" max="5111" width="16.109375" style="1" customWidth="1"/>
    <col min="5112" max="5113" width="13.44140625" style="1" customWidth="1"/>
    <col min="5114" max="5114" width="12.6640625" style="1" customWidth="1"/>
    <col min="5115" max="5116" width="11.5546875" style="1" customWidth="1"/>
    <col min="5117" max="5117" width="13.109375" style="1" customWidth="1"/>
    <col min="5118" max="5118" width="11.109375" style="1" customWidth="1"/>
    <col min="5119" max="5119" width="13.109375" style="1" customWidth="1"/>
    <col min="5120" max="5120" width="10.44140625" style="1" customWidth="1"/>
    <col min="5121" max="5364" width="9.109375" style="1"/>
    <col min="5365" max="5365" width="27.5546875" style="1" customWidth="1"/>
    <col min="5366" max="5366" width="55.5546875" style="1" customWidth="1"/>
    <col min="5367" max="5367" width="16.109375" style="1" customWidth="1"/>
    <col min="5368" max="5369" width="13.44140625" style="1" customWidth="1"/>
    <col min="5370" max="5370" width="12.6640625" style="1" customWidth="1"/>
    <col min="5371" max="5372" width="11.5546875" style="1" customWidth="1"/>
    <col min="5373" max="5373" width="13.109375" style="1" customWidth="1"/>
    <col min="5374" max="5374" width="11.109375" style="1" customWidth="1"/>
    <col min="5375" max="5375" width="13.109375" style="1" customWidth="1"/>
    <col min="5376" max="5376" width="10.44140625" style="1" customWidth="1"/>
    <col min="5377" max="5620" width="9.109375" style="1"/>
    <col min="5621" max="5621" width="27.5546875" style="1" customWidth="1"/>
    <col min="5622" max="5622" width="55.5546875" style="1" customWidth="1"/>
    <col min="5623" max="5623" width="16.109375" style="1" customWidth="1"/>
    <col min="5624" max="5625" width="13.44140625" style="1" customWidth="1"/>
    <col min="5626" max="5626" width="12.6640625" style="1" customWidth="1"/>
    <col min="5627" max="5628" width="11.5546875" style="1" customWidth="1"/>
    <col min="5629" max="5629" width="13.109375" style="1" customWidth="1"/>
    <col min="5630" max="5630" width="11.109375" style="1" customWidth="1"/>
    <col min="5631" max="5631" width="13.109375" style="1" customWidth="1"/>
    <col min="5632" max="5632" width="10.44140625" style="1" customWidth="1"/>
    <col min="5633" max="5876" width="9.109375" style="1"/>
    <col min="5877" max="5877" width="27.5546875" style="1" customWidth="1"/>
    <col min="5878" max="5878" width="55.5546875" style="1" customWidth="1"/>
    <col min="5879" max="5879" width="16.109375" style="1" customWidth="1"/>
    <col min="5880" max="5881" width="13.44140625" style="1" customWidth="1"/>
    <col min="5882" max="5882" width="12.6640625" style="1" customWidth="1"/>
    <col min="5883" max="5884" width="11.5546875" style="1" customWidth="1"/>
    <col min="5885" max="5885" width="13.109375" style="1" customWidth="1"/>
    <col min="5886" max="5886" width="11.109375" style="1" customWidth="1"/>
    <col min="5887" max="5887" width="13.109375" style="1" customWidth="1"/>
    <col min="5888" max="5888" width="10.44140625" style="1" customWidth="1"/>
    <col min="5889" max="6132" width="9.109375" style="1"/>
    <col min="6133" max="6133" width="27.5546875" style="1" customWidth="1"/>
    <col min="6134" max="6134" width="55.5546875" style="1" customWidth="1"/>
    <col min="6135" max="6135" width="16.109375" style="1" customWidth="1"/>
    <col min="6136" max="6137" width="13.44140625" style="1" customWidth="1"/>
    <col min="6138" max="6138" width="12.6640625" style="1" customWidth="1"/>
    <col min="6139" max="6140" width="11.5546875" style="1" customWidth="1"/>
    <col min="6141" max="6141" width="13.109375" style="1" customWidth="1"/>
    <col min="6142" max="6142" width="11.109375" style="1" customWidth="1"/>
    <col min="6143" max="6143" width="13.109375" style="1" customWidth="1"/>
    <col min="6144" max="6144" width="10.44140625" style="1" customWidth="1"/>
    <col min="6145" max="6388" width="9.109375" style="1"/>
    <col min="6389" max="6389" width="27.5546875" style="1" customWidth="1"/>
    <col min="6390" max="6390" width="55.5546875" style="1" customWidth="1"/>
    <col min="6391" max="6391" width="16.109375" style="1" customWidth="1"/>
    <col min="6392" max="6393" width="13.44140625" style="1" customWidth="1"/>
    <col min="6394" max="6394" width="12.6640625" style="1" customWidth="1"/>
    <col min="6395" max="6396" width="11.5546875" style="1" customWidth="1"/>
    <col min="6397" max="6397" width="13.109375" style="1" customWidth="1"/>
    <col min="6398" max="6398" width="11.109375" style="1" customWidth="1"/>
    <col min="6399" max="6399" width="13.109375" style="1" customWidth="1"/>
    <col min="6400" max="6400" width="10.44140625" style="1" customWidth="1"/>
    <col min="6401" max="6644" width="9.109375" style="1"/>
    <col min="6645" max="6645" width="27.5546875" style="1" customWidth="1"/>
    <col min="6646" max="6646" width="55.5546875" style="1" customWidth="1"/>
    <col min="6647" max="6647" width="16.109375" style="1" customWidth="1"/>
    <col min="6648" max="6649" width="13.44140625" style="1" customWidth="1"/>
    <col min="6650" max="6650" width="12.6640625" style="1" customWidth="1"/>
    <col min="6651" max="6652" width="11.5546875" style="1" customWidth="1"/>
    <col min="6653" max="6653" width="13.109375" style="1" customWidth="1"/>
    <col min="6654" max="6654" width="11.109375" style="1" customWidth="1"/>
    <col min="6655" max="6655" width="13.109375" style="1" customWidth="1"/>
    <col min="6656" max="6656" width="10.44140625" style="1" customWidth="1"/>
    <col min="6657" max="6900" width="9.109375" style="1"/>
    <col min="6901" max="6901" width="27.5546875" style="1" customWidth="1"/>
    <col min="6902" max="6902" width="55.5546875" style="1" customWidth="1"/>
    <col min="6903" max="6903" width="16.109375" style="1" customWidth="1"/>
    <col min="6904" max="6905" width="13.44140625" style="1" customWidth="1"/>
    <col min="6906" max="6906" width="12.6640625" style="1" customWidth="1"/>
    <col min="6907" max="6908" width="11.5546875" style="1" customWidth="1"/>
    <col min="6909" max="6909" width="13.109375" style="1" customWidth="1"/>
    <col min="6910" max="6910" width="11.109375" style="1" customWidth="1"/>
    <col min="6911" max="6911" width="13.109375" style="1" customWidth="1"/>
    <col min="6912" max="6912" width="10.44140625" style="1" customWidth="1"/>
    <col min="6913" max="7156" width="9.109375" style="1"/>
    <col min="7157" max="7157" width="27.5546875" style="1" customWidth="1"/>
    <col min="7158" max="7158" width="55.5546875" style="1" customWidth="1"/>
    <col min="7159" max="7159" width="16.109375" style="1" customWidth="1"/>
    <col min="7160" max="7161" width="13.44140625" style="1" customWidth="1"/>
    <col min="7162" max="7162" width="12.6640625" style="1" customWidth="1"/>
    <col min="7163" max="7164" width="11.5546875" style="1" customWidth="1"/>
    <col min="7165" max="7165" width="13.109375" style="1" customWidth="1"/>
    <col min="7166" max="7166" width="11.109375" style="1" customWidth="1"/>
    <col min="7167" max="7167" width="13.109375" style="1" customWidth="1"/>
    <col min="7168" max="7168" width="10.44140625" style="1" customWidth="1"/>
    <col min="7169" max="7412" width="9.109375" style="1"/>
    <col min="7413" max="7413" width="27.5546875" style="1" customWidth="1"/>
    <col min="7414" max="7414" width="55.5546875" style="1" customWidth="1"/>
    <col min="7415" max="7415" width="16.109375" style="1" customWidth="1"/>
    <col min="7416" max="7417" width="13.44140625" style="1" customWidth="1"/>
    <col min="7418" max="7418" width="12.6640625" style="1" customWidth="1"/>
    <col min="7419" max="7420" width="11.5546875" style="1" customWidth="1"/>
    <col min="7421" max="7421" width="13.109375" style="1" customWidth="1"/>
    <col min="7422" max="7422" width="11.109375" style="1" customWidth="1"/>
    <col min="7423" max="7423" width="13.109375" style="1" customWidth="1"/>
    <col min="7424" max="7424" width="10.44140625" style="1" customWidth="1"/>
    <col min="7425" max="7668" width="9.109375" style="1"/>
    <col min="7669" max="7669" width="27.5546875" style="1" customWidth="1"/>
    <col min="7670" max="7670" width="55.5546875" style="1" customWidth="1"/>
    <col min="7671" max="7671" width="16.109375" style="1" customWidth="1"/>
    <col min="7672" max="7673" width="13.44140625" style="1" customWidth="1"/>
    <col min="7674" max="7674" width="12.6640625" style="1" customWidth="1"/>
    <col min="7675" max="7676" width="11.5546875" style="1" customWidth="1"/>
    <col min="7677" max="7677" width="13.109375" style="1" customWidth="1"/>
    <col min="7678" max="7678" width="11.109375" style="1" customWidth="1"/>
    <col min="7679" max="7679" width="13.109375" style="1" customWidth="1"/>
    <col min="7680" max="7680" width="10.44140625" style="1" customWidth="1"/>
    <col min="7681" max="7924" width="9.109375" style="1"/>
    <col min="7925" max="7925" width="27.5546875" style="1" customWidth="1"/>
    <col min="7926" max="7926" width="55.5546875" style="1" customWidth="1"/>
    <col min="7927" max="7927" width="16.109375" style="1" customWidth="1"/>
    <col min="7928" max="7929" width="13.44140625" style="1" customWidth="1"/>
    <col min="7930" max="7930" width="12.6640625" style="1" customWidth="1"/>
    <col min="7931" max="7932" width="11.5546875" style="1" customWidth="1"/>
    <col min="7933" max="7933" width="13.109375" style="1" customWidth="1"/>
    <col min="7934" max="7934" width="11.109375" style="1" customWidth="1"/>
    <col min="7935" max="7935" width="13.109375" style="1" customWidth="1"/>
    <col min="7936" max="7936" width="10.44140625" style="1" customWidth="1"/>
    <col min="7937" max="8180" width="9.109375" style="1"/>
    <col min="8181" max="8181" width="27.5546875" style="1" customWidth="1"/>
    <col min="8182" max="8182" width="55.5546875" style="1" customWidth="1"/>
    <col min="8183" max="8183" width="16.109375" style="1" customWidth="1"/>
    <col min="8184" max="8185" width="13.44140625" style="1" customWidth="1"/>
    <col min="8186" max="8186" width="12.6640625" style="1" customWidth="1"/>
    <col min="8187" max="8188" width="11.5546875" style="1" customWidth="1"/>
    <col min="8189" max="8189" width="13.109375" style="1" customWidth="1"/>
    <col min="8190" max="8190" width="11.109375" style="1" customWidth="1"/>
    <col min="8191" max="8191" width="13.109375" style="1" customWidth="1"/>
    <col min="8192" max="8192" width="10.44140625" style="1" customWidth="1"/>
    <col min="8193" max="8436" width="9.109375" style="1"/>
    <col min="8437" max="8437" width="27.5546875" style="1" customWidth="1"/>
    <col min="8438" max="8438" width="55.5546875" style="1" customWidth="1"/>
    <col min="8439" max="8439" width="16.109375" style="1" customWidth="1"/>
    <col min="8440" max="8441" width="13.44140625" style="1" customWidth="1"/>
    <col min="8442" max="8442" width="12.6640625" style="1" customWidth="1"/>
    <col min="8443" max="8444" width="11.5546875" style="1" customWidth="1"/>
    <col min="8445" max="8445" width="13.109375" style="1" customWidth="1"/>
    <col min="8446" max="8446" width="11.109375" style="1" customWidth="1"/>
    <col min="8447" max="8447" width="13.109375" style="1" customWidth="1"/>
    <col min="8448" max="8448" width="10.44140625" style="1" customWidth="1"/>
    <col min="8449" max="8692" width="9.109375" style="1"/>
    <col min="8693" max="8693" width="27.5546875" style="1" customWidth="1"/>
    <col min="8694" max="8694" width="55.5546875" style="1" customWidth="1"/>
    <col min="8695" max="8695" width="16.109375" style="1" customWidth="1"/>
    <col min="8696" max="8697" width="13.44140625" style="1" customWidth="1"/>
    <col min="8698" max="8698" width="12.6640625" style="1" customWidth="1"/>
    <col min="8699" max="8700" width="11.5546875" style="1" customWidth="1"/>
    <col min="8701" max="8701" width="13.109375" style="1" customWidth="1"/>
    <col min="8702" max="8702" width="11.109375" style="1" customWidth="1"/>
    <col min="8703" max="8703" width="13.109375" style="1" customWidth="1"/>
    <col min="8704" max="8704" width="10.44140625" style="1" customWidth="1"/>
    <col min="8705" max="8948" width="9.109375" style="1"/>
    <col min="8949" max="8949" width="27.5546875" style="1" customWidth="1"/>
    <col min="8950" max="8950" width="55.5546875" style="1" customWidth="1"/>
    <col min="8951" max="8951" width="16.109375" style="1" customWidth="1"/>
    <col min="8952" max="8953" width="13.44140625" style="1" customWidth="1"/>
    <col min="8954" max="8954" width="12.6640625" style="1" customWidth="1"/>
    <col min="8955" max="8956" width="11.5546875" style="1" customWidth="1"/>
    <col min="8957" max="8957" width="13.109375" style="1" customWidth="1"/>
    <col min="8958" max="8958" width="11.109375" style="1" customWidth="1"/>
    <col min="8959" max="8959" width="13.109375" style="1" customWidth="1"/>
    <col min="8960" max="8960" width="10.44140625" style="1" customWidth="1"/>
    <col min="8961" max="9204" width="9.109375" style="1"/>
    <col min="9205" max="9205" width="27.5546875" style="1" customWidth="1"/>
    <col min="9206" max="9206" width="55.5546875" style="1" customWidth="1"/>
    <col min="9207" max="9207" width="16.109375" style="1" customWidth="1"/>
    <col min="9208" max="9209" width="13.44140625" style="1" customWidth="1"/>
    <col min="9210" max="9210" width="12.6640625" style="1" customWidth="1"/>
    <col min="9211" max="9212" width="11.5546875" style="1" customWidth="1"/>
    <col min="9213" max="9213" width="13.109375" style="1" customWidth="1"/>
    <col min="9214" max="9214" width="11.109375" style="1" customWidth="1"/>
    <col min="9215" max="9215" width="13.109375" style="1" customWidth="1"/>
    <col min="9216" max="9216" width="10.44140625" style="1" customWidth="1"/>
    <col min="9217" max="9460" width="9.109375" style="1"/>
    <col min="9461" max="9461" width="27.5546875" style="1" customWidth="1"/>
    <col min="9462" max="9462" width="55.5546875" style="1" customWidth="1"/>
    <col min="9463" max="9463" width="16.109375" style="1" customWidth="1"/>
    <col min="9464" max="9465" width="13.44140625" style="1" customWidth="1"/>
    <col min="9466" max="9466" width="12.6640625" style="1" customWidth="1"/>
    <col min="9467" max="9468" width="11.5546875" style="1" customWidth="1"/>
    <col min="9469" max="9469" width="13.109375" style="1" customWidth="1"/>
    <col min="9470" max="9470" width="11.109375" style="1" customWidth="1"/>
    <col min="9471" max="9471" width="13.109375" style="1" customWidth="1"/>
    <col min="9472" max="9472" width="10.44140625" style="1" customWidth="1"/>
    <col min="9473" max="9716" width="9.109375" style="1"/>
    <col min="9717" max="9717" width="27.5546875" style="1" customWidth="1"/>
    <col min="9718" max="9718" width="55.5546875" style="1" customWidth="1"/>
    <col min="9719" max="9719" width="16.109375" style="1" customWidth="1"/>
    <col min="9720" max="9721" width="13.44140625" style="1" customWidth="1"/>
    <col min="9722" max="9722" width="12.6640625" style="1" customWidth="1"/>
    <col min="9723" max="9724" width="11.5546875" style="1" customWidth="1"/>
    <col min="9725" max="9725" width="13.109375" style="1" customWidth="1"/>
    <col min="9726" max="9726" width="11.109375" style="1" customWidth="1"/>
    <col min="9727" max="9727" width="13.109375" style="1" customWidth="1"/>
    <col min="9728" max="9728" width="10.44140625" style="1" customWidth="1"/>
    <col min="9729" max="9972" width="9.109375" style="1"/>
    <col min="9973" max="9973" width="27.5546875" style="1" customWidth="1"/>
    <col min="9974" max="9974" width="55.5546875" style="1" customWidth="1"/>
    <col min="9975" max="9975" width="16.109375" style="1" customWidth="1"/>
    <col min="9976" max="9977" width="13.44140625" style="1" customWidth="1"/>
    <col min="9978" max="9978" width="12.6640625" style="1" customWidth="1"/>
    <col min="9979" max="9980" width="11.5546875" style="1" customWidth="1"/>
    <col min="9981" max="9981" width="13.109375" style="1" customWidth="1"/>
    <col min="9982" max="9982" width="11.109375" style="1" customWidth="1"/>
    <col min="9983" max="9983" width="13.109375" style="1" customWidth="1"/>
    <col min="9984" max="9984" width="10.44140625" style="1" customWidth="1"/>
    <col min="9985" max="10228" width="9.109375" style="1"/>
    <col min="10229" max="10229" width="27.5546875" style="1" customWidth="1"/>
    <col min="10230" max="10230" width="55.5546875" style="1" customWidth="1"/>
    <col min="10231" max="10231" width="16.109375" style="1" customWidth="1"/>
    <col min="10232" max="10233" width="13.44140625" style="1" customWidth="1"/>
    <col min="10234" max="10234" width="12.6640625" style="1" customWidth="1"/>
    <col min="10235" max="10236" width="11.5546875" style="1" customWidth="1"/>
    <col min="10237" max="10237" width="13.109375" style="1" customWidth="1"/>
    <col min="10238" max="10238" width="11.109375" style="1" customWidth="1"/>
    <col min="10239" max="10239" width="13.109375" style="1" customWidth="1"/>
    <col min="10240" max="10240" width="10.44140625" style="1" customWidth="1"/>
    <col min="10241" max="10484" width="9.109375" style="1"/>
    <col min="10485" max="10485" width="27.5546875" style="1" customWidth="1"/>
    <col min="10486" max="10486" width="55.5546875" style="1" customWidth="1"/>
    <col min="10487" max="10487" width="16.109375" style="1" customWidth="1"/>
    <col min="10488" max="10489" width="13.44140625" style="1" customWidth="1"/>
    <col min="10490" max="10490" width="12.6640625" style="1" customWidth="1"/>
    <col min="10491" max="10492" width="11.5546875" style="1" customWidth="1"/>
    <col min="10493" max="10493" width="13.109375" style="1" customWidth="1"/>
    <col min="10494" max="10494" width="11.109375" style="1" customWidth="1"/>
    <col min="10495" max="10495" width="13.109375" style="1" customWidth="1"/>
    <col min="10496" max="10496" width="10.44140625" style="1" customWidth="1"/>
    <col min="10497" max="10740" width="9.109375" style="1"/>
    <col min="10741" max="10741" width="27.5546875" style="1" customWidth="1"/>
    <col min="10742" max="10742" width="55.5546875" style="1" customWidth="1"/>
    <col min="10743" max="10743" width="16.109375" style="1" customWidth="1"/>
    <col min="10744" max="10745" width="13.44140625" style="1" customWidth="1"/>
    <col min="10746" max="10746" width="12.6640625" style="1" customWidth="1"/>
    <col min="10747" max="10748" width="11.5546875" style="1" customWidth="1"/>
    <col min="10749" max="10749" width="13.109375" style="1" customWidth="1"/>
    <col min="10750" max="10750" width="11.109375" style="1" customWidth="1"/>
    <col min="10751" max="10751" width="13.109375" style="1" customWidth="1"/>
    <col min="10752" max="10752" width="10.44140625" style="1" customWidth="1"/>
    <col min="10753" max="10996" width="9.109375" style="1"/>
    <col min="10997" max="10997" width="27.5546875" style="1" customWidth="1"/>
    <col min="10998" max="10998" width="55.5546875" style="1" customWidth="1"/>
    <col min="10999" max="10999" width="16.109375" style="1" customWidth="1"/>
    <col min="11000" max="11001" width="13.44140625" style="1" customWidth="1"/>
    <col min="11002" max="11002" width="12.6640625" style="1" customWidth="1"/>
    <col min="11003" max="11004" width="11.5546875" style="1" customWidth="1"/>
    <col min="11005" max="11005" width="13.109375" style="1" customWidth="1"/>
    <col min="11006" max="11006" width="11.109375" style="1" customWidth="1"/>
    <col min="11007" max="11007" width="13.109375" style="1" customWidth="1"/>
    <col min="11008" max="11008" width="10.44140625" style="1" customWidth="1"/>
    <col min="11009" max="11252" width="9.109375" style="1"/>
    <col min="11253" max="11253" width="27.5546875" style="1" customWidth="1"/>
    <col min="11254" max="11254" width="55.5546875" style="1" customWidth="1"/>
    <col min="11255" max="11255" width="16.109375" style="1" customWidth="1"/>
    <col min="11256" max="11257" width="13.44140625" style="1" customWidth="1"/>
    <col min="11258" max="11258" width="12.6640625" style="1" customWidth="1"/>
    <col min="11259" max="11260" width="11.5546875" style="1" customWidth="1"/>
    <col min="11261" max="11261" width="13.109375" style="1" customWidth="1"/>
    <col min="11262" max="11262" width="11.109375" style="1" customWidth="1"/>
    <col min="11263" max="11263" width="13.109375" style="1" customWidth="1"/>
    <col min="11264" max="11264" width="10.44140625" style="1" customWidth="1"/>
    <col min="11265" max="11508" width="9.109375" style="1"/>
    <col min="11509" max="11509" width="27.5546875" style="1" customWidth="1"/>
    <col min="11510" max="11510" width="55.5546875" style="1" customWidth="1"/>
    <col min="11511" max="11511" width="16.109375" style="1" customWidth="1"/>
    <col min="11512" max="11513" width="13.44140625" style="1" customWidth="1"/>
    <col min="11514" max="11514" width="12.6640625" style="1" customWidth="1"/>
    <col min="11515" max="11516" width="11.5546875" style="1" customWidth="1"/>
    <col min="11517" max="11517" width="13.109375" style="1" customWidth="1"/>
    <col min="11518" max="11518" width="11.109375" style="1" customWidth="1"/>
    <col min="11519" max="11519" width="13.109375" style="1" customWidth="1"/>
    <col min="11520" max="11520" width="10.44140625" style="1" customWidth="1"/>
    <col min="11521" max="11764" width="9.109375" style="1"/>
    <col min="11765" max="11765" width="27.5546875" style="1" customWidth="1"/>
    <col min="11766" max="11766" width="55.5546875" style="1" customWidth="1"/>
    <col min="11767" max="11767" width="16.109375" style="1" customWidth="1"/>
    <col min="11768" max="11769" width="13.44140625" style="1" customWidth="1"/>
    <col min="11770" max="11770" width="12.6640625" style="1" customWidth="1"/>
    <col min="11771" max="11772" width="11.5546875" style="1" customWidth="1"/>
    <col min="11773" max="11773" width="13.109375" style="1" customWidth="1"/>
    <col min="11774" max="11774" width="11.109375" style="1" customWidth="1"/>
    <col min="11775" max="11775" width="13.109375" style="1" customWidth="1"/>
    <col min="11776" max="11776" width="10.44140625" style="1" customWidth="1"/>
    <col min="11777" max="12020" width="9.109375" style="1"/>
    <col min="12021" max="12021" width="27.5546875" style="1" customWidth="1"/>
    <col min="12022" max="12022" width="55.5546875" style="1" customWidth="1"/>
    <col min="12023" max="12023" width="16.109375" style="1" customWidth="1"/>
    <col min="12024" max="12025" width="13.44140625" style="1" customWidth="1"/>
    <col min="12026" max="12026" width="12.6640625" style="1" customWidth="1"/>
    <col min="12027" max="12028" width="11.5546875" style="1" customWidth="1"/>
    <col min="12029" max="12029" width="13.109375" style="1" customWidth="1"/>
    <col min="12030" max="12030" width="11.109375" style="1" customWidth="1"/>
    <col min="12031" max="12031" width="13.109375" style="1" customWidth="1"/>
    <col min="12032" max="12032" width="10.44140625" style="1" customWidth="1"/>
    <col min="12033" max="12276" width="9.109375" style="1"/>
    <col min="12277" max="12277" width="27.5546875" style="1" customWidth="1"/>
    <col min="12278" max="12278" width="55.5546875" style="1" customWidth="1"/>
    <col min="12279" max="12279" width="16.109375" style="1" customWidth="1"/>
    <col min="12280" max="12281" width="13.44140625" style="1" customWidth="1"/>
    <col min="12282" max="12282" width="12.6640625" style="1" customWidth="1"/>
    <col min="12283" max="12284" width="11.5546875" style="1" customWidth="1"/>
    <col min="12285" max="12285" width="13.109375" style="1" customWidth="1"/>
    <col min="12286" max="12286" width="11.109375" style="1" customWidth="1"/>
    <col min="12287" max="12287" width="13.109375" style="1" customWidth="1"/>
    <col min="12288" max="12288" width="10.44140625" style="1" customWidth="1"/>
    <col min="12289" max="12532" width="9.109375" style="1"/>
    <col min="12533" max="12533" width="27.5546875" style="1" customWidth="1"/>
    <col min="12534" max="12534" width="55.5546875" style="1" customWidth="1"/>
    <col min="12535" max="12535" width="16.109375" style="1" customWidth="1"/>
    <col min="12536" max="12537" width="13.44140625" style="1" customWidth="1"/>
    <col min="12538" max="12538" width="12.6640625" style="1" customWidth="1"/>
    <col min="12539" max="12540" width="11.5546875" style="1" customWidth="1"/>
    <col min="12541" max="12541" width="13.109375" style="1" customWidth="1"/>
    <col min="12542" max="12542" width="11.109375" style="1" customWidth="1"/>
    <col min="12543" max="12543" width="13.109375" style="1" customWidth="1"/>
    <col min="12544" max="12544" width="10.44140625" style="1" customWidth="1"/>
    <col min="12545" max="12788" width="9.109375" style="1"/>
    <col min="12789" max="12789" width="27.5546875" style="1" customWidth="1"/>
    <col min="12790" max="12790" width="55.5546875" style="1" customWidth="1"/>
    <col min="12791" max="12791" width="16.109375" style="1" customWidth="1"/>
    <col min="12792" max="12793" width="13.44140625" style="1" customWidth="1"/>
    <col min="12794" max="12794" width="12.6640625" style="1" customWidth="1"/>
    <col min="12795" max="12796" width="11.5546875" style="1" customWidth="1"/>
    <col min="12797" max="12797" width="13.109375" style="1" customWidth="1"/>
    <col min="12798" max="12798" width="11.109375" style="1" customWidth="1"/>
    <col min="12799" max="12799" width="13.109375" style="1" customWidth="1"/>
    <col min="12800" max="12800" width="10.44140625" style="1" customWidth="1"/>
    <col min="12801" max="13044" width="9.109375" style="1"/>
    <col min="13045" max="13045" width="27.5546875" style="1" customWidth="1"/>
    <col min="13046" max="13046" width="55.5546875" style="1" customWidth="1"/>
    <col min="13047" max="13047" width="16.109375" style="1" customWidth="1"/>
    <col min="13048" max="13049" width="13.44140625" style="1" customWidth="1"/>
    <col min="13050" max="13050" width="12.6640625" style="1" customWidth="1"/>
    <col min="13051" max="13052" width="11.5546875" style="1" customWidth="1"/>
    <col min="13053" max="13053" width="13.109375" style="1" customWidth="1"/>
    <col min="13054" max="13054" width="11.109375" style="1" customWidth="1"/>
    <col min="13055" max="13055" width="13.109375" style="1" customWidth="1"/>
    <col min="13056" max="13056" width="10.44140625" style="1" customWidth="1"/>
    <col min="13057" max="13300" width="9.109375" style="1"/>
    <col min="13301" max="13301" width="27.5546875" style="1" customWidth="1"/>
    <col min="13302" max="13302" width="55.5546875" style="1" customWidth="1"/>
    <col min="13303" max="13303" width="16.109375" style="1" customWidth="1"/>
    <col min="13304" max="13305" width="13.44140625" style="1" customWidth="1"/>
    <col min="13306" max="13306" width="12.6640625" style="1" customWidth="1"/>
    <col min="13307" max="13308" width="11.5546875" style="1" customWidth="1"/>
    <col min="13309" max="13309" width="13.109375" style="1" customWidth="1"/>
    <col min="13310" max="13310" width="11.109375" style="1" customWidth="1"/>
    <col min="13311" max="13311" width="13.109375" style="1" customWidth="1"/>
    <col min="13312" max="13312" width="10.44140625" style="1" customWidth="1"/>
    <col min="13313" max="13556" width="9.109375" style="1"/>
    <col min="13557" max="13557" width="27.5546875" style="1" customWidth="1"/>
    <col min="13558" max="13558" width="55.5546875" style="1" customWidth="1"/>
    <col min="13559" max="13559" width="16.109375" style="1" customWidth="1"/>
    <col min="13560" max="13561" width="13.44140625" style="1" customWidth="1"/>
    <col min="13562" max="13562" width="12.6640625" style="1" customWidth="1"/>
    <col min="13563" max="13564" width="11.5546875" style="1" customWidth="1"/>
    <col min="13565" max="13565" width="13.109375" style="1" customWidth="1"/>
    <col min="13566" max="13566" width="11.109375" style="1" customWidth="1"/>
    <col min="13567" max="13567" width="13.109375" style="1" customWidth="1"/>
    <col min="13568" max="13568" width="10.44140625" style="1" customWidth="1"/>
    <col min="13569" max="13812" width="9.109375" style="1"/>
    <col min="13813" max="13813" width="27.5546875" style="1" customWidth="1"/>
    <col min="13814" max="13814" width="55.5546875" style="1" customWidth="1"/>
    <col min="13815" max="13815" width="16.109375" style="1" customWidth="1"/>
    <col min="13816" max="13817" width="13.44140625" style="1" customWidth="1"/>
    <col min="13818" max="13818" width="12.6640625" style="1" customWidth="1"/>
    <col min="13819" max="13820" width="11.5546875" style="1" customWidth="1"/>
    <col min="13821" max="13821" width="13.109375" style="1" customWidth="1"/>
    <col min="13822" max="13822" width="11.109375" style="1" customWidth="1"/>
    <col min="13823" max="13823" width="13.109375" style="1" customWidth="1"/>
    <col min="13824" max="13824" width="10.44140625" style="1" customWidth="1"/>
    <col min="13825" max="14068" width="9.109375" style="1"/>
    <col min="14069" max="14069" width="27.5546875" style="1" customWidth="1"/>
    <col min="14070" max="14070" width="55.5546875" style="1" customWidth="1"/>
    <col min="14071" max="14071" width="16.109375" style="1" customWidth="1"/>
    <col min="14072" max="14073" width="13.44140625" style="1" customWidth="1"/>
    <col min="14074" max="14074" width="12.6640625" style="1" customWidth="1"/>
    <col min="14075" max="14076" width="11.5546875" style="1" customWidth="1"/>
    <col min="14077" max="14077" width="13.109375" style="1" customWidth="1"/>
    <col min="14078" max="14078" width="11.109375" style="1" customWidth="1"/>
    <col min="14079" max="14079" width="13.109375" style="1" customWidth="1"/>
    <col min="14080" max="14080" width="10.44140625" style="1" customWidth="1"/>
    <col min="14081" max="14324" width="9.109375" style="1"/>
    <col min="14325" max="14325" width="27.5546875" style="1" customWidth="1"/>
    <col min="14326" max="14326" width="55.5546875" style="1" customWidth="1"/>
    <col min="14327" max="14327" width="16.109375" style="1" customWidth="1"/>
    <col min="14328" max="14329" width="13.44140625" style="1" customWidth="1"/>
    <col min="14330" max="14330" width="12.6640625" style="1" customWidth="1"/>
    <col min="14331" max="14332" width="11.5546875" style="1" customWidth="1"/>
    <col min="14333" max="14333" width="13.109375" style="1" customWidth="1"/>
    <col min="14334" max="14334" width="11.109375" style="1" customWidth="1"/>
    <col min="14335" max="14335" width="13.109375" style="1" customWidth="1"/>
    <col min="14336" max="14336" width="10.44140625" style="1" customWidth="1"/>
    <col min="14337" max="14580" width="9.109375" style="1"/>
    <col min="14581" max="14581" width="27.5546875" style="1" customWidth="1"/>
    <col min="14582" max="14582" width="55.5546875" style="1" customWidth="1"/>
    <col min="14583" max="14583" width="16.109375" style="1" customWidth="1"/>
    <col min="14584" max="14585" width="13.44140625" style="1" customWidth="1"/>
    <col min="14586" max="14586" width="12.6640625" style="1" customWidth="1"/>
    <col min="14587" max="14588" width="11.5546875" style="1" customWidth="1"/>
    <col min="14589" max="14589" width="13.109375" style="1" customWidth="1"/>
    <col min="14590" max="14590" width="11.109375" style="1" customWidth="1"/>
    <col min="14591" max="14591" width="13.109375" style="1" customWidth="1"/>
    <col min="14592" max="14592" width="10.44140625" style="1" customWidth="1"/>
    <col min="14593" max="14836" width="9.109375" style="1"/>
    <col min="14837" max="14837" width="27.5546875" style="1" customWidth="1"/>
    <col min="14838" max="14838" width="55.5546875" style="1" customWidth="1"/>
    <col min="14839" max="14839" width="16.109375" style="1" customWidth="1"/>
    <col min="14840" max="14841" width="13.44140625" style="1" customWidth="1"/>
    <col min="14842" max="14842" width="12.6640625" style="1" customWidth="1"/>
    <col min="14843" max="14844" width="11.5546875" style="1" customWidth="1"/>
    <col min="14845" max="14845" width="13.109375" style="1" customWidth="1"/>
    <col min="14846" max="14846" width="11.109375" style="1" customWidth="1"/>
    <col min="14847" max="14847" width="13.109375" style="1" customWidth="1"/>
    <col min="14848" max="14848" width="10.44140625" style="1" customWidth="1"/>
    <col min="14849" max="15092" width="9.109375" style="1"/>
    <col min="15093" max="15093" width="27.5546875" style="1" customWidth="1"/>
    <col min="15094" max="15094" width="55.5546875" style="1" customWidth="1"/>
    <col min="15095" max="15095" width="16.109375" style="1" customWidth="1"/>
    <col min="15096" max="15097" width="13.44140625" style="1" customWidth="1"/>
    <col min="15098" max="15098" width="12.6640625" style="1" customWidth="1"/>
    <col min="15099" max="15100" width="11.5546875" style="1" customWidth="1"/>
    <col min="15101" max="15101" width="13.109375" style="1" customWidth="1"/>
    <col min="15102" max="15102" width="11.109375" style="1" customWidth="1"/>
    <col min="15103" max="15103" width="13.109375" style="1" customWidth="1"/>
    <col min="15104" max="15104" width="10.44140625" style="1" customWidth="1"/>
    <col min="15105" max="15348" width="9.109375" style="1"/>
    <col min="15349" max="15349" width="27.5546875" style="1" customWidth="1"/>
    <col min="15350" max="15350" width="55.5546875" style="1" customWidth="1"/>
    <col min="15351" max="15351" width="16.109375" style="1" customWidth="1"/>
    <col min="15352" max="15353" width="13.44140625" style="1" customWidth="1"/>
    <col min="15354" max="15354" width="12.6640625" style="1" customWidth="1"/>
    <col min="15355" max="15356" width="11.5546875" style="1" customWidth="1"/>
    <col min="15357" max="15357" width="13.109375" style="1" customWidth="1"/>
    <col min="15358" max="15358" width="11.109375" style="1" customWidth="1"/>
    <col min="15359" max="15359" width="13.109375" style="1" customWidth="1"/>
    <col min="15360" max="15360" width="10.44140625" style="1" customWidth="1"/>
    <col min="15361" max="15604" width="9.109375" style="1"/>
    <col min="15605" max="15605" width="27.5546875" style="1" customWidth="1"/>
    <col min="15606" max="15606" width="55.5546875" style="1" customWidth="1"/>
    <col min="15607" max="15607" width="16.109375" style="1" customWidth="1"/>
    <col min="15608" max="15609" width="13.44140625" style="1" customWidth="1"/>
    <col min="15610" max="15610" width="12.6640625" style="1" customWidth="1"/>
    <col min="15611" max="15612" width="11.5546875" style="1" customWidth="1"/>
    <col min="15613" max="15613" width="13.109375" style="1" customWidth="1"/>
    <col min="15614" max="15614" width="11.109375" style="1" customWidth="1"/>
    <col min="15615" max="15615" width="13.109375" style="1" customWidth="1"/>
    <col min="15616" max="15616" width="10.44140625" style="1" customWidth="1"/>
    <col min="15617" max="15860" width="9.109375" style="1"/>
    <col min="15861" max="15861" width="27.5546875" style="1" customWidth="1"/>
    <col min="15862" max="15862" width="55.5546875" style="1" customWidth="1"/>
    <col min="15863" max="15863" width="16.109375" style="1" customWidth="1"/>
    <col min="15864" max="15865" width="13.44140625" style="1" customWidth="1"/>
    <col min="15866" max="15866" width="12.6640625" style="1" customWidth="1"/>
    <col min="15867" max="15868" width="11.5546875" style="1" customWidth="1"/>
    <col min="15869" max="15869" width="13.109375" style="1" customWidth="1"/>
    <col min="15870" max="15870" width="11.109375" style="1" customWidth="1"/>
    <col min="15871" max="15871" width="13.109375" style="1" customWidth="1"/>
    <col min="15872" max="15872" width="10.44140625" style="1" customWidth="1"/>
    <col min="15873" max="16116" width="9.109375" style="1"/>
    <col min="16117" max="16117" width="27.5546875" style="1" customWidth="1"/>
    <col min="16118" max="16118" width="55.5546875" style="1" customWidth="1"/>
    <col min="16119" max="16119" width="16.109375" style="1" customWidth="1"/>
    <col min="16120" max="16121" width="13.44140625" style="1" customWidth="1"/>
    <col min="16122" max="16122" width="12.6640625" style="1" customWidth="1"/>
    <col min="16123" max="16124" width="11.5546875" style="1" customWidth="1"/>
    <col min="16125" max="16125" width="13.109375" style="1" customWidth="1"/>
    <col min="16126" max="16126" width="11.109375" style="1" customWidth="1"/>
    <col min="16127" max="16127" width="13.109375" style="1" customWidth="1"/>
    <col min="16128" max="16128" width="10.44140625" style="1" customWidth="1"/>
    <col min="16129" max="16384" width="9.109375" style="1"/>
  </cols>
  <sheetData>
    <row r="1" spans="1:6" ht="12.75" customHeight="1" x14ac:dyDescent="0.3">
      <c r="A1" s="25"/>
      <c r="B1" s="29"/>
      <c r="C1" s="26"/>
      <c r="D1" s="78"/>
      <c r="E1" s="119"/>
      <c r="F1" s="119"/>
    </row>
    <row r="2" spans="1:6" ht="15.6" x14ac:dyDescent="0.25">
      <c r="A2" s="25"/>
      <c r="B2" s="128" t="s">
        <v>529</v>
      </c>
      <c r="C2" s="128"/>
      <c r="D2" s="128"/>
      <c r="E2" s="128"/>
      <c r="F2" s="128"/>
    </row>
    <row r="3" spans="1:6" ht="15.6" x14ac:dyDescent="0.25">
      <c r="A3" s="25"/>
      <c r="B3" s="128" t="s">
        <v>528</v>
      </c>
      <c r="C3" s="128"/>
      <c r="D3" s="128"/>
      <c r="E3" s="128"/>
      <c r="F3" s="128"/>
    </row>
    <row r="4" spans="1:6" ht="15.6" x14ac:dyDescent="0.25">
      <c r="A4" s="25"/>
      <c r="B4" s="129" t="s">
        <v>532</v>
      </c>
      <c r="C4" s="129"/>
      <c r="D4" s="129"/>
      <c r="E4" s="129"/>
      <c r="F4" s="129"/>
    </row>
    <row r="5" spans="1:6" ht="15.6" x14ac:dyDescent="0.25">
      <c r="A5" s="25"/>
      <c r="B5" s="129" t="s">
        <v>530</v>
      </c>
      <c r="C5" s="129"/>
      <c r="D5" s="129"/>
      <c r="E5" s="129"/>
      <c r="F5" s="129"/>
    </row>
    <row r="6" spans="1:6" ht="15.6" x14ac:dyDescent="0.25">
      <c r="A6" s="25"/>
      <c r="B6" s="129" t="s">
        <v>531</v>
      </c>
      <c r="C6" s="129"/>
      <c r="D6" s="129"/>
      <c r="E6" s="129"/>
      <c r="F6" s="129"/>
    </row>
    <row r="7" spans="1:6" ht="15.6" x14ac:dyDescent="0.3">
      <c r="A7" s="25"/>
      <c r="B7" s="29"/>
      <c r="C7" s="26"/>
      <c r="D7" s="79"/>
      <c r="E7" s="31"/>
      <c r="F7" s="31"/>
    </row>
    <row r="8" spans="1:6" ht="15.6" x14ac:dyDescent="0.3">
      <c r="A8" s="25"/>
      <c r="B8" s="29"/>
      <c r="C8" s="26"/>
      <c r="D8" s="79"/>
      <c r="E8" s="31"/>
      <c r="F8" s="31"/>
    </row>
    <row r="9" spans="1:6" ht="20.25" customHeight="1" x14ac:dyDescent="0.25">
      <c r="A9" s="25"/>
      <c r="B9" s="120" t="s">
        <v>404</v>
      </c>
      <c r="C9" s="120"/>
      <c r="D9" s="120"/>
      <c r="E9" s="120"/>
      <c r="F9" s="120"/>
    </row>
    <row r="10" spans="1:6" ht="18" x14ac:dyDescent="0.35">
      <c r="A10" s="25"/>
      <c r="B10" s="126" t="s">
        <v>522</v>
      </c>
      <c r="C10" s="127"/>
      <c r="D10" s="127"/>
      <c r="E10" s="127"/>
      <c r="F10" s="127"/>
    </row>
    <row r="11" spans="1:6" ht="27" customHeight="1" x14ac:dyDescent="0.25">
      <c r="A11" s="25"/>
      <c r="B11" s="29"/>
      <c r="C11" s="28"/>
      <c r="D11" s="28"/>
      <c r="E11" s="27"/>
      <c r="F11" s="27"/>
    </row>
    <row r="12" spans="1:6" ht="20.25" customHeight="1" x14ac:dyDescent="0.25">
      <c r="B12" s="124" t="s">
        <v>456</v>
      </c>
      <c r="C12" s="124" t="s">
        <v>0</v>
      </c>
      <c r="D12" s="121" t="s">
        <v>405</v>
      </c>
      <c r="E12" s="122"/>
      <c r="F12" s="123"/>
    </row>
    <row r="13" spans="1:6" ht="31.2" customHeight="1" x14ac:dyDescent="0.25">
      <c r="B13" s="125"/>
      <c r="C13" s="125"/>
      <c r="D13" s="90" t="s">
        <v>523</v>
      </c>
      <c r="E13" s="91" t="s">
        <v>464</v>
      </c>
      <c r="F13" s="91" t="s">
        <v>524</v>
      </c>
    </row>
    <row r="14" spans="1:6" s="2" customFormat="1" ht="16.5" customHeight="1" x14ac:dyDescent="0.3">
      <c r="A14" s="17"/>
      <c r="B14" s="32" t="s">
        <v>1</v>
      </c>
      <c r="C14" s="64" t="s">
        <v>2</v>
      </c>
      <c r="D14" s="33">
        <f>D15+D33+D39+D57+D65+D70+D71+D97+D104+D124+D137+D158</f>
        <v>3678845</v>
      </c>
      <c r="E14" s="33">
        <f>E15+E33+E39+E57+E65+E70+E71+E97+E104+E124+E137+E158</f>
        <v>3732706</v>
      </c>
      <c r="F14" s="33">
        <f>F15+F33+F39+F57+F65+F70+F71+F97+F104+F124+F137+F158</f>
        <v>3772452</v>
      </c>
    </row>
    <row r="15" spans="1:6" s="2" customFormat="1" ht="19.95" customHeight="1" x14ac:dyDescent="0.3">
      <c r="A15" s="17"/>
      <c r="B15" s="32" t="s">
        <v>3</v>
      </c>
      <c r="C15" s="64" t="s">
        <v>4</v>
      </c>
      <c r="D15" s="33">
        <f>D16</f>
        <v>2195404</v>
      </c>
      <c r="E15" s="33">
        <f>E16</f>
        <v>2049165</v>
      </c>
      <c r="F15" s="33">
        <f>F16</f>
        <v>1860344</v>
      </c>
    </row>
    <row r="16" spans="1:6" s="2" customFormat="1" ht="19.2" customHeight="1" x14ac:dyDescent="0.3">
      <c r="A16" s="17"/>
      <c r="B16" s="34" t="s">
        <v>199</v>
      </c>
      <c r="C16" s="64" t="s">
        <v>5</v>
      </c>
      <c r="D16" s="35">
        <f>SUM(D17:D32)</f>
        <v>2195404</v>
      </c>
      <c r="E16" s="35">
        <f>SUM(E17:E32)</f>
        <v>2049165</v>
      </c>
      <c r="F16" s="35">
        <f>SUM(F17:F32)</f>
        <v>1860344</v>
      </c>
    </row>
    <row r="17" spans="1:6" s="2" customFormat="1" ht="124.2" customHeight="1" x14ac:dyDescent="0.3">
      <c r="A17" s="23"/>
      <c r="B17" s="36" t="s">
        <v>479</v>
      </c>
      <c r="C17" s="62" t="s">
        <v>200</v>
      </c>
      <c r="D17" s="37">
        <v>2155932</v>
      </c>
      <c r="E17" s="37">
        <v>2007908</v>
      </c>
      <c r="F17" s="37">
        <v>1818344</v>
      </c>
    </row>
    <row r="18" spans="1:6" s="2" customFormat="1" ht="181.2" customHeight="1" x14ac:dyDescent="0.3">
      <c r="A18" s="23"/>
      <c r="B18" s="38" t="s">
        <v>189</v>
      </c>
      <c r="C18" s="66" t="s">
        <v>201</v>
      </c>
      <c r="D18" s="37">
        <v>4000</v>
      </c>
      <c r="E18" s="37">
        <v>4000</v>
      </c>
      <c r="F18" s="37">
        <v>4000</v>
      </c>
    </row>
    <row r="19" spans="1:6" s="2" customFormat="1" ht="255" hidden="1" customHeight="1" x14ac:dyDescent="0.3">
      <c r="A19" s="23"/>
      <c r="B19" s="58" t="s">
        <v>513</v>
      </c>
      <c r="C19" s="66" t="s">
        <v>509</v>
      </c>
      <c r="D19" s="37">
        <v>0</v>
      </c>
      <c r="E19" s="37">
        <v>0</v>
      </c>
      <c r="F19" s="37">
        <v>0</v>
      </c>
    </row>
    <row r="20" spans="1:6" s="2" customFormat="1" ht="255" hidden="1" customHeight="1" x14ac:dyDescent="0.3">
      <c r="A20" s="23"/>
      <c r="B20" s="58" t="s">
        <v>514</v>
      </c>
      <c r="C20" s="66" t="s">
        <v>510</v>
      </c>
      <c r="D20" s="37">
        <v>0</v>
      </c>
      <c r="E20" s="37">
        <v>0</v>
      </c>
      <c r="F20" s="37">
        <v>0</v>
      </c>
    </row>
    <row r="21" spans="1:6" s="2" customFormat="1" ht="255" hidden="1" customHeight="1" x14ac:dyDescent="0.3">
      <c r="A21" s="23"/>
      <c r="B21" s="58" t="s">
        <v>516</v>
      </c>
      <c r="C21" s="66" t="s">
        <v>511</v>
      </c>
      <c r="D21" s="37">
        <v>0</v>
      </c>
      <c r="E21" s="37">
        <v>0</v>
      </c>
      <c r="F21" s="37">
        <v>0</v>
      </c>
    </row>
    <row r="22" spans="1:6" s="2" customFormat="1" ht="239.25" hidden="1" customHeight="1" x14ac:dyDescent="0.3">
      <c r="A22" s="23"/>
      <c r="B22" s="58" t="s">
        <v>515</v>
      </c>
      <c r="C22" s="66" t="s">
        <v>512</v>
      </c>
      <c r="D22" s="37">
        <v>0</v>
      </c>
      <c r="E22" s="37">
        <v>0</v>
      </c>
      <c r="F22" s="37">
        <v>0</v>
      </c>
    </row>
    <row r="23" spans="1:6" s="2" customFormat="1" ht="75.599999999999994" customHeight="1" x14ac:dyDescent="0.3">
      <c r="A23" s="17"/>
      <c r="B23" s="38" t="s">
        <v>190</v>
      </c>
      <c r="C23" s="66" t="s">
        <v>191</v>
      </c>
      <c r="D23" s="37">
        <v>35000</v>
      </c>
      <c r="E23" s="37">
        <v>37000</v>
      </c>
      <c r="F23" s="37">
        <v>38000</v>
      </c>
    </row>
    <row r="24" spans="1:6" s="2" customFormat="1" ht="149.4" customHeight="1" x14ac:dyDescent="0.3">
      <c r="A24" s="17"/>
      <c r="B24" s="65" t="s">
        <v>349</v>
      </c>
      <c r="C24" s="72" t="s">
        <v>350</v>
      </c>
      <c r="D24" s="37">
        <v>472</v>
      </c>
      <c r="E24" s="37">
        <v>257</v>
      </c>
      <c r="F24" s="37">
        <v>0</v>
      </c>
    </row>
    <row r="25" spans="1:6" s="2" customFormat="1" ht="142.5" hidden="1" customHeight="1" x14ac:dyDescent="0.3">
      <c r="A25" s="17"/>
      <c r="B25" s="38" t="s">
        <v>321</v>
      </c>
      <c r="C25" s="51" t="s">
        <v>320</v>
      </c>
      <c r="D25" s="37">
        <v>0</v>
      </c>
      <c r="E25" s="37">
        <v>0</v>
      </c>
      <c r="F25" s="37">
        <v>0</v>
      </c>
    </row>
    <row r="26" spans="1:6" s="2" customFormat="1" ht="87" hidden="1" customHeight="1" x14ac:dyDescent="0.3">
      <c r="A26" s="17"/>
      <c r="B26" s="38" t="s">
        <v>372</v>
      </c>
      <c r="C26" s="51" t="s">
        <v>373</v>
      </c>
      <c r="D26" s="37">
        <v>0</v>
      </c>
      <c r="E26" s="37">
        <v>0</v>
      </c>
      <c r="F26" s="37">
        <v>0</v>
      </c>
    </row>
    <row r="27" spans="1:6" s="2" customFormat="1" ht="81.75" hidden="1" customHeight="1" x14ac:dyDescent="0.3">
      <c r="A27" s="17"/>
      <c r="B27" s="38" t="s">
        <v>374</v>
      </c>
      <c r="C27" s="51" t="s">
        <v>375</v>
      </c>
      <c r="D27" s="37">
        <v>0</v>
      </c>
      <c r="E27" s="37">
        <v>0</v>
      </c>
      <c r="F27" s="37">
        <v>0</v>
      </c>
    </row>
    <row r="28" spans="1:6" s="2" customFormat="1" ht="81.75" hidden="1" customHeight="1" x14ac:dyDescent="0.3">
      <c r="A28" s="17"/>
      <c r="B28" s="38" t="s">
        <v>372</v>
      </c>
      <c r="C28" s="51" t="s">
        <v>373</v>
      </c>
      <c r="D28" s="37">
        <v>0</v>
      </c>
      <c r="E28" s="37">
        <v>0</v>
      </c>
      <c r="F28" s="37">
        <v>0</v>
      </c>
    </row>
    <row r="29" spans="1:6" s="2" customFormat="1" ht="81.75" hidden="1" customHeight="1" x14ac:dyDescent="0.3">
      <c r="A29" s="17"/>
      <c r="B29" s="38" t="s">
        <v>374</v>
      </c>
      <c r="C29" s="51" t="s">
        <v>375</v>
      </c>
      <c r="D29" s="37">
        <v>0</v>
      </c>
      <c r="E29" s="37">
        <v>0</v>
      </c>
      <c r="F29" s="37">
        <v>0</v>
      </c>
    </row>
    <row r="30" spans="1:6" s="2" customFormat="1" ht="81.75" hidden="1" customHeight="1" x14ac:dyDescent="0.3">
      <c r="A30" s="17"/>
      <c r="B30" s="77" t="s">
        <v>480</v>
      </c>
      <c r="C30" s="72" t="s">
        <v>481</v>
      </c>
      <c r="D30" s="37">
        <v>0</v>
      </c>
      <c r="E30" s="37">
        <v>0</v>
      </c>
      <c r="F30" s="37">
        <v>0</v>
      </c>
    </row>
    <row r="31" spans="1:6" s="2" customFormat="1" ht="81.75" hidden="1" customHeight="1" x14ac:dyDescent="0.3">
      <c r="A31" s="17"/>
      <c r="B31" s="77" t="s">
        <v>482</v>
      </c>
      <c r="C31" s="72" t="s">
        <v>483</v>
      </c>
      <c r="D31" s="37">
        <v>0</v>
      </c>
      <c r="E31" s="37">
        <v>0</v>
      </c>
      <c r="F31" s="37">
        <v>0</v>
      </c>
    </row>
    <row r="32" spans="1:6" s="2" customFormat="1" ht="81.75" hidden="1" customHeight="1" x14ac:dyDescent="0.3">
      <c r="A32" s="17"/>
      <c r="B32" s="92" t="s">
        <v>484</v>
      </c>
      <c r="C32" s="72" t="s">
        <v>485</v>
      </c>
      <c r="D32" s="37">
        <v>0</v>
      </c>
      <c r="E32" s="37">
        <v>0</v>
      </c>
      <c r="F32" s="37">
        <v>0</v>
      </c>
    </row>
    <row r="33" spans="1:6" s="2" customFormat="1" ht="52.2" customHeight="1" x14ac:dyDescent="0.3">
      <c r="A33" s="17"/>
      <c r="B33" s="34" t="s">
        <v>6</v>
      </c>
      <c r="C33" s="64" t="s">
        <v>7</v>
      </c>
      <c r="D33" s="33">
        <f>D34</f>
        <v>14020</v>
      </c>
      <c r="E33" s="33">
        <f>E34</f>
        <v>15541</v>
      </c>
      <c r="F33" s="33">
        <f>F34</f>
        <v>16193</v>
      </c>
    </row>
    <row r="34" spans="1:6" s="2" customFormat="1" ht="55.95" customHeight="1" x14ac:dyDescent="0.3">
      <c r="A34" s="17"/>
      <c r="B34" s="34" t="s">
        <v>8</v>
      </c>
      <c r="C34" s="64" t="s">
        <v>9</v>
      </c>
      <c r="D34" s="33">
        <f>SUM(D35:D38)</f>
        <v>14020</v>
      </c>
      <c r="E34" s="33">
        <f>SUM(E35:E38)</f>
        <v>15541</v>
      </c>
      <c r="F34" s="33">
        <f>SUM(F35:F38)</f>
        <v>16193</v>
      </c>
    </row>
    <row r="35" spans="1:6" s="2" customFormat="1" ht="116.4" customHeight="1" x14ac:dyDescent="0.3">
      <c r="A35" s="17"/>
      <c r="B35" s="36" t="s">
        <v>10</v>
      </c>
      <c r="C35" s="62" t="s">
        <v>11</v>
      </c>
      <c r="D35" s="39">
        <v>7336</v>
      </c>
      <c r="E35" s="39">
        <v>8122</v>
      </c>
      <c r="F35" s="39">
        <v>8449</v>
      </c>
    </row>
    <row r="36" spans="1:6" s="2" customFormat="1" ht="147" customHeight="1" x14ac:dyDescent="0.3">
      <c r="A36" s="17"/>
      <c r="B36" s="36" t="s">
        <v>12</v>
      </c>
      <c r="C36" s="62" t="s">
        <v>13</v>
      </c>
      <c r="D36" s="39">
        <v>36</v>
      </c>
      <c r="E36" s="39">
        <v>40</v>
      </c>
      <c r="F36" s="39">
        <v>41</v>
      </c>
    </row>
    <row r="37" spans="1:6" s="2" customFormat="1" ht="129.6" customHeight="1" x14ac:dyDescent="0.3">
      <c r="A37" s="17"/>
      <c r="B37" s="36" t="s">
        <v>14</v>
      </c>
      <c r="C37" s="62" t="s">
        <v>15</v>
      </c>
      <c r="D37" s="39">
        <v>7096</v>
      </c>
      <c r="E37" s="39">
        <v>7855</v>
      </c>
      <c r="F37" s="39">
        <v>8178</v>
      </c>
    </row>
    <row r="38" spans="1:6" s="2" customFormat="1" ht="132" customHeight="1" x14ac:dyDescent="0.3">
      <c r="A38" s="17"/>
      <c r="B38" s="36" t="s">
        <v>16</v>
      </c>
      <c r="C38" s="62" t="s">
        <v>301</v>
      </c>
      <c r="D38" s="39">
        <v>-448</v>
      </c>
      <c r="E38" s="39">
        <v>-476</v>
      </c>
      <c r="F38" s="39">
        <v>-475</v>
      </c>
    </row>
    <row r="39" spans="1:6" s="2" customFormat="1" ht="19.2" customHeight="1" x14ac:dyDescent="0.3">
      <c r="A39" s="17"/>
      <c r="B39" s="34" t="s">
        <v>17</v>
      </c>
      <c r="C39" s="64" t="s">
        <v>18</v>
      </c>
      <c r="D39" s="33">
        <f>D40+D48+D51+D53+D55</f>
        <v>661530</v>
      </c>
      <c r="E39" s="33">
        <f>E40+E48+E51+E53+E55</f>
        <v>822464</v>
      </c>
      <c r="F39" s="33">
        <f>F40+F48+F51+F53+F55</f>
        <v>1018251</v>
      </c>
    </row>
    <row r="40" spans="1:6" s="2" customFormat="1" ht="49.2" customHeight="1" x14ac:dyDescent="0.3">
      <c r="A40" s="17"/>
      <c r="B40" s="34" t="s">
        <v>19</v>
      </c>
      <c r="C40" s="64" t="s">
        <v>20</v>
      </c>
      <c r="D40" s="33">
        <f>D41+D44+D47</f>
        <v>641092</v>
      </c>
      <c r="E40" s="33">
        <f>E41+E44+E47</f>
        <v>799001</v>
      </c>
      <c r="F40" s="33">
        <f>F41+F44+F47</f>
        <v>991658</v>
      </c>
    </row>
    <row r="41" spans="1:6" s="2" customFormat="1" ht="54.6" customHeight="1" x14ac:dyDescent="0.3">
      <c r="A41" s="17"/>
      <c r="B41" s="36" t="s">
        <v>21</v>
      </c>
      <c r="C41" s="62" t="s">
        <v>22</v>
      </c>
      <c r="D41" s="39">
        <f>D42</f>
        <v>532092</v>
      </c>
      <c r="E41" s="39">
        <f>E42</f>
        <v>663001</v>
      </c>
      <c r="F41" s="39">
        <f>F42</f>
        <v>823658</v>
      </c>
    </row>
    <row r="42" spans="1:6" s="2" customFormat="1" ht="56.4" customHeight="1" x14ac:dyDescent="0.3">
      <c r="A42" s="17"/>
      <c r="B42" s="36" t="s">
        <v>23</v>
      </c>
      <c r="C42" s="62" t="s">
        <v>22</v>
      </c>
      <c r="D42" s="39">
        <v>532092</v>
      </c>
      <c r="E42" s="39">
        <v>663001</v>
      </c>
      <c r="F42" s="39">
        <v>823658</v>
      </c>
    </row>
    <row r="43" spans="1:6" s="2" customFormat="1" ht="83.25" hidden="1" customHeight="1" x14ac:dyDescent="0.3">
      <c r="A43" s="17"/>
      <c r="B43" s="36" t="s">
        <v>219</v>
      </c>
      <c r="C43" s="62" t="s">
        <v>307</v>
      </c>
      <c r="D43" s="39"/>
      <c r="E43" s="39"/>
      <c r="F43" s="39"/>
    </row>
    <row r="44" spans="1:6" s="2" customFormat="1" ht="70.95" customHeight="1" x14ac:dyDescent="0.3">
      <c r="A44" s="17"/>
      <c r="B44" s="36" t="s">
        <v>24</v>
      </c>
      <c r="C44" s="62" t="s">
        <v>25</v>
      </c>
      <c r="D44" s="39">
        <f>D45</f>
        <v>109000</v>
      </c>
      <c r="E44" s="39">
        <f>E45</f>
        <v>136000</v>
      </c>
      <c r="F44" s="39">
        <f>F45</f>
        <v>168000</v>
      </c>
    </row>
    <row r="45" spans="1:6" s="2" customFormat="1" ht="117.6" customHeight="1" x14ac:dyDescent="0.3">
      <c r="A45" s="17"/>
      <c r="B45" s="36" t="s">
        <v>26</v>
      </c>
      <c r="C45" s="62" t="s">
        <v>187</v>
      </c>
      <c r="D45" s="39">
        <v>109000</v>
      </c>
      <c r="E45" s="39">
        <v>136000</v>
      </c>
      <c r="F45" s="39">
        <v>168000</v>
      </c>
    </row>
    <row r="46" spans="1:6" s="2" customFormat="1" ht="93.6" hidden="1" x14ac:dyDescent="0.3">
      <c r="A46" s="17"/>
      <c r="B46" s="36" t="s">
        <v>220</v>
      </c>
      <c r="C46" s="62" t="s">
        <v>308</v>
      </c>
      <c r="D46" s="39"/>
      <c r="E46" s="39"/>
      <c r="F46" s="39"/>
    </row>
    <row r="47" spans="1:6" s="2" customFormat="1" ht="63" hidden="1" customHeight="1" x14ac:dyDescent="0.3">
      <c r="A47" s="17"/>
      <c r="B47" s="40" t="s">
        <v>27</v>
      </c>
      <c r="C47" s="62" t="s">
        <v>188</v>
      </c>
      <c r="D47" s="39"/>
      <c r="E47" s="39"/>
      <c r="F47" s="39"/>
    </row>
    <row r="48" spans="1:6" s="2" customFormat="1" ht="44.4" hidden="1" customHeight="1" x14ac:dyDescent="0.3">
      <c r="A48" s="17"/>
      <c r="B48" s="34" t="s">
        <v>202</v>
      </c>
      <c r="C48" s="64" t="s">
        <v>28</v>
      </c>
      <c r="D48" s="33">
        <f>D49</f>
        <v>0</v>
      </c>
      <c r="E48" s="33">
        <f>E49</f>
        <v>0</v>
      </c>
      <c r="F48" s="33">
        <f>F49</f>
        <v>0</v>
      </c>
    </row>
    <row r="49" spans="1:6" s="2" customFormat="1" ht="45" hidden="1" customHeight="1" x14ac:dyDescent="0.3">
      <c r="A49" s="17"/>
      <c r="B49" s="36" t="s">
        <v>29</v>
      </c>
      <c r="C49" s="62" t="s">
        <v>28</v>
      </c>
      <c r="D49" s="39">
        <v>0</v>
      </c>
      <c r="E49" s="39">
        <v>0</v>
      </c>
      <c r="F49" s="39">
        <v>0</v>
      </c>
    </row>
    <row r="50" spans="1:6" s="2" customFormat="1" ht="62.4" hidden="1" x14ac:dyDescent="0.3">
      <c r="A50" s="17"/>
      <c r="B50" s="36" t="s">
        <v>221</v>
      </c>
      <c r="C50" s="62" t="s">
        <v>222</v>
      </c>
      <c r="D50" s="39"/>
      <c r="E50" s="39"/>
      <c r="F50" s="39"/>
    </row>
    <row r="51" spans="1:6" s="4" customFormat="1" ht="33" hidden="1" customHeight="1" x14ac:dyDescent="0.3">
      <c r="A51" s="19"/>
      <c r="B51" s="34" t="s">
        <v>406</v>
      </c>
      <c r="C51" s="64" t="s">
        <v>280</v>
      </c>
      <c r="D51" s="33">
        <f>SUM(D52)</f>
        <v>0</v>
      </c>
      <c r="E51" s="33">
        <f t="shared" ref="E51:F51" si="0">SUM(E52)</f>
        <v>0</v>
      </c>
      <c r="F51" s="33">
        <f t="shared" si="0"/>
        <v>0</v>
      </c>
    </row>
    <row r="52" spans="1:6" s="4" customFormat="1" ht="34.200000000000003" hidden="1" customHeight="1" x14ac:dyDescent="0.3">
      <c r="A52" s="19"/>
      <c r="B52" s="36" t="s">
        <v>226</v>
      </c>
      <c r="C52" s="62" t="s">
        <v>280</v>
      </c>
      <c r="D52" s="39">
        <v>0</v>
      </c>
      <c r="E52" s="39">
        <v>0</v>
      </c>
      <c r="F52" s="39">
        <v>0</v>
      </c>
    </row>
    <row r="53" spans="1:6" s="2" customFormat="1" ht="50.4" customHeight="1" x14ac:dyDescent="0.3">
      <c r="A53" s="17"/>
      <c r="B53" s="34" t="s">
        <v>30</v>
      </c>
      <c r="C53" s="64" t="s">
        <v>31</v>
      </c>
      <c r="D53" s="33">
        <f>SUM(D54)</f>
        <v>15936</v>
      </c>
      <c r="E53" s="33">
        <f>SUM(E54)</f>
        <v>18497</v>
      </c>
      <c r="F53" s="33">
        <f>SUM(F54)</f>
        <v>21145</v>
      </c>
    </row>
    <row r="54" spans="1:6" s="2" customFormat="1" ht="69" customHeight="1" x14ac:dyDescent="0.3">
      <c r="A54" s="17"/>
      <c r="B54" s="36" t="s">
        <v>32</v>
      </c>
      <c r="C54" s="62" t="s">
        <v>33</v>
      </c>
      <c r="D54" s="39">
        <v>15936</v>
      </c>
      <c r="E54" s="39">
        <v>18497</v>
      </c>
      <c r="F54" s="39">
        <v>21145</v>
      </c>
    </row>
    <row r="55" spans="1:6" s="2" customFormat="1" ht="83.4" customHeight="1" x14ac:dyDescent="0.3">
      <c r="A55" s="17"/>
      <c r="B55" s="41" t="s">
        <v>407</v>
      </c>
      <c r="C55" s="63" t="s">
        <v>376</v>
      </c>
      <c r="D55" s="33">
        <f>SUM(D56)</f>
        <v>4502</v>
      </c>
      <c r="E55" s="33">
        <f>SUM(E56)</f>
        <v>4966</v>
      </c>
      <c r="F55" s="33">
        <f>SUM(F56)</f>
        <v>5448</v>
      </c>
    </row>
    <row r="56" spans="1:6" s="2" customFormat="1" ht="68.400000000000006" customHeight="1" x14ac:dyDescent="0.3">
      <c r="A56" s="17"/>
      <c r="B56" s="42" t="s">
        <v>403</v>
      </c>
      <c r="C56" s="69" t="s">
        <v>376</v>
      </c>
      <c r="D56" s="39">
        <v>4502</v>
      </c>
      <c r="E56" s="39">
        <v>4966</v>
      </c>
      <c r="F56" s="39">
        <v>5448</v>
      </c>
    </row>
    <row r="57" spans="1:6" s="2" customFormat="1" ht="20.399999999999999" customHeight="1" x14ac:dyDescent="0.3">
      <c r="A57" s="17"/>
      <c r="B57" s="34" t="s">
        <v>34</v>
      </c>
      <c r="C57" s="64" t="s">
        <v>35</v>
      </c>
      <c r="D57" s="33">
        <f>D58+D60</f>
        <v>498030</v>
      </c>
      <c r="E57" s="33">
        <f>E58+E60</f>
        <v>513077</v>
      </c>
      <c r="F57" s="33">
        <f>F58+F60</f>
        <v>518226</v>
      </c>
    </row>
    <row r="58" spans="1:6" s="2" customFormat="1" ht="20.399999999999999" customHeight="1" x14ac:dyDescent="0.3">
      <c r="A58" s="17"/>
      <c r="B58" s="34" t="s">
        <v>36</v>
      </c>
      <c r="C58" s="64" t="s">
        <v>37</v>
      </c>
      <c r="D58" s="33">
        <f>SUM(D59)</f>
        <v>109716</v>
      </c>
      <c r="E58" s="33">
        <f>SUM(E59)</f>
        <v>124763</v>
      </c>
      <c r="F58" s="33">
        <f>SUM(F59)</f>
        <v>129912</v>
      </c>
    </row>
    <row r="59" spans="1:6" s="2" customFormat="1" ht="87" customHeight="1" x14ac:dyDescent="0.3">
      <c r="A59" s="17"/>
      <c r="B59" s="36" t="s">
        <v>38</v>
      </c>
      <c r="C59" s="62" t="s">
        <v>39</v>
      </c>
      <c r="D59" s="39">
        <v>109716</v>
      </c>
      <c r="E59" s="39">
        <v>124763</v>
      </c>
      <c r="F59" s="39">
        <v>129912</v>
      </c>
    </row>
    <row r="60" spans="1:6" s="2" customFormat="1" ht="20.399999999999999" customHeight="1" x14ac:dyDescent="0.3">
      <c r="A60" s="17"/>
      <c r="B60" s="34" t="s">
        <v>40</v>
      </c>
      <c r="C60" s="64" t="s">
        <v>41</v>
      </c>
      <c r="D60" s="33">
        <f>D61+D63</f>
        <v>388314</v>
      </c>
      <c r="E60" s="33">
        <f>E61+E63</f>
        <v>388314</v>
      </c>
      <c r="F60" s="33">
        <f>F61+F63</f>
        <v>388314</v>
      </c>
    </row>
    <row r="61" spans="1:6" s="3" customFormat="1" ht="20.399999999999999" customHeight="1" x14ac:dyDescent="0.3">
      <c r="A61" s="20"/>
      <c r="B61" s="36" t="s">
        <v>42</v>
      </c>
      <c r="C61" s="62" t="s">
        <v>43</v>
      </c>
      <c r="D61" s="39">
        <f>D62</f>
        <v>325114</v>
      </c>
      <c r="E61" s="39">
        <f>E62</f>
        <v>325114</v>
      </c>
      <c r="F61" s="39">
        <f>F62</f>
        <v>325114</v>
      </c>
    </row>
    <row r="62" spans="1:6" s="2" customFormat="1" ht="70.2" customHeight="1" x14ac:dyDescent="0.3">
      <c r="A62" s="17"/>
      <c r="B62" s="36" t="s">
        <v>44</v>
      </c>
      <c r="C62" s="62" t="s">
        <v>45</v>
      </c>
      <c r="D62" s="39">
        <v>325114</v>
      </c>
      <c r="E62" s="39">
        <v>325114</v>
      </c>
      <c r="F62" s="39">
        <v>325114</v>
      </c>
    </row>
    <row r="63" spans="1:6" s="3" customFormat="1" ht="20.399999999999999" customHeight="1" x14ac:dyDescent="0.3">
      <c r="A63" s="20"/>
      <c r="B63" s="36" t="s">
        <v>203</v>
      </c>
      <c r="C63" s="62" t="s">
        <v>46</v>
      </c>
      <c r="D63" s="39">
        <f>D64</f>
        <v>63200</v>
      </c>
      <c r="E63" s="39">
        <f>E64</f>
        <v>63200</v>
      </c>
      <c r="F63" s="39">
        <f>F64</f>
        <v>63200</v>
      </c>
    </row>
    <row r="64" spans="1:6" s="2" customFormat="1" ht="70.2" customHeight="1" x14ac:dyDescent="0.3">
      <c r="A64" s="17"/>
      <c r="B64" s="36" t="s">
        <v>47</v>
      </c>
      <c r="C64" s="62" t="s">
        <v>48</v>
      </c>
      <c r="D64" s="39">
        <v>63200</v>
      </c>
      <c r="E64" s="39">
        <v>63200</v>
      </c>
      <c r="F64" s="39">
        <v>63200</v>
      </c>
    </row>
    <row r="65" spans="1:6" s="2" customFormat="1" ht="19.95" customHeight="1" x14ac:dyDescent="0.3">
      <c r="A65" s="17"/>
      <c r="B65" s="34" t="s">
        <v>49</v>
      </c>
      <c r="C65" s="64" t="s">
        <v>50</v>
      </c>
      <c r="D65" s="33">
        <f>D66+D68</f>
        <v>55099</v>
      </c>
      <c r="E65" s="33">
        <f>E66+E68</f>
        <v>57964</v>
      </c>
      <c r="F65" s="33">
        <f>F66+F68</f>
        <v>60978</v>
      </c>
    </row>
    <row r="66" spans="1:6" s="2" customFormat="1" ht="53.4" customHeight="1" x14ac:dyDescent="0.3">
      <c r="A66" s="17"/>
      <c r="B66" s="34" t="s">
        <v>51</v>
      </c>
      <c r="C66" s="64" t="s">
        <v>52</v>
      </c>
      <c r="D66" s="33">
        <f>SUM(D67)</f>
        <v>55089</v>
      </c>
      <c r="E66" s="33">
        <f>SUM(E67)</f>
        <v>57954</v>
      </c>
      <c r="F66" s="33">
        <f>SUM(F67)</f>
        <v>60968</v>
      </c>
    </row>
    <row r="67" spans="1:6" s="2" customFormat="1" ht="85.95" customHeight="1" x14ac:dyDescent="0.3">
      <c r="A67" s="17"/>
      <c r="B67" s="36" t="s">
        <v>53</v>
      </c>
      <c r="C67" s="62" t="s">
        <v>54</v>
      </c>
      <c r="D67" s="39">
        <v>55089</v>
      </c>
      <c r="E67" s="39">
        <v>57954</v>
      </c>
      <c r="F67" s="39">
        <v>60968</v>
      </c>
    </row>
    <row r="68" spans="1:6" s="2" customFormat="1" ht="66.599999999999994" customHeight="1" x14ac:dyDescent="0.3">
      <c r="A68" s="17"/>
      <c r="B68" s="34" t="s">
        <v>55</v>
      </c>
      <c r="C68" s="64" t="s">
        <v>56</v>
      </c>
      <c r="D68" s="33">
        <f>SUM(D69)</f>
        <v>10</v>
      </c>
      <c r="E68" s="33">
        <f>SUM(E69)</f>
        <v>10</v>
      </c>
      <c r="F68" s="33">
        <f>SUM(F69)</f>
        <v>10</v>
      </c>
    </row>
    <row r="69" spans="1:6" s="6" customFormat="1" ht="48.6" customHeight="1" x14ac:dyDescent="0.3">
      <c r="A69" s="21"/>
      <c r="B69" s="36" t="s">
        <v>57</v>
      </c>
      <c r="C69" s="62" t="s">
        <v>58</v>
      </c>
      <c r="D69" s="39">
        <v>10</v>
      </c>
      <c r="E69" s="39">
        <v>10</v>
      </c>
      <c r="F69" s="39">
        <v>10</v>
      </c>
    </row>
    <row r="70" spans="1:6" s="4" customFormat="1" ht="46.8" hidden="1" x14ac:dyDescent="0.3">
      <c r="A70" s="19"/>
      <c r="B70" s="34" t="s">
        <v>192</v>
      </c>
      <c r="C70" s="64" t="s">
        <v>59</v>
      </c>
      <c r="D70" s="33">
        <v>0</v>
      </c>
      <c r="E70" s="33">
        <v>0</v>
      </c>
      <c r="F70" s="33">
        <v>0</v>
      </c>
    </row>
    <row r="71" spans="1:6" s="2" customFormat="1" ht="51.6" customHeight="1" x14ac:dyDescent="0.3">
      <c r="A71" s="17"/>
      <c r="B71" s="34" t="s">
        <v>60</v>
      </c>
      <c r="C71" s="64" t="s">
        <v>61</v>
      </c>
      <c r="D71" s="33">
        <f>D72+D83+D88</f>
        <v>189411</v>
      </c>
      <c r="E71" s="33">
        <f>E72+E83+E88</f>
        <v>204444</v>
      </c>
      <c r="F71" s="33">
        <f>F72+F83+F88</f>
        <v>223309</v>
      </c>
    </row>
    <row r="72" spans="1:6" s="2" customFormat="1" ht="151.94999999999999" customHeight="1" x14ac:dyDescent="0.3">
      <c r="A72" s="17"/>
      <c r="B72" s="34" t="s">
        <v>62</v>
      </c>
      <c r="C72" s="64" t="s">
        <v>63</v>
      </c>
      <c r="D72" s="33">
        <f>D73+D75+D79+D77+D81+D86</f>
        <v>166000</v>
      </c>
      <c r="E72" s="33">
        <f t="shared" ref="E72:F72" si="1">E73+E75+E79+E77+E81+E86</f>
        <v>180300</v>
      </c>
      <c r="F72" s="33">
        <f t="shared" si="1"/>
        <v>198330</v>
      </c>
    </row>
    <row r="73" spans="1:6" s="6" customFormat="1" ht="103.2" customHeight="1" x14ac:dyDescent="0.3">
      <c r="A73" s="21"/>
      <c r="B73" s="36" t="s">
        <v>64</v>
      </c>
      <c r="C73" s="62" t="s">
        <v>65</v>
      </c>
      <c r="D73" s="39">
        <f>D74</f>
        <v>121000</v>
      </c>
      <c r="E73" s="39">
        <f>E74</f>
        <v>133100</v>
      </c>
      <c r="F73" s="39">
        <f>F74</f>
        <v>146410</v>
      </c>
    </row>
    <row r="74" spans="1:6" s="6" customFormat="1" ht="134.4" customHeight="1" x14ac:dyDescent="0.3">
      <c r="A74" s="21"/>
      <c r="B74" s="36" t="s">
        <v>408</v>
      </c>
      <c r="C74" s="62" t="s">
        <v>66</v>
      </c>
      <c r="D74" s="39">
        <v>121000</v>
      </c>
      <c r="E74" s="39">
        <v>133100</v>
      </c>
      <c r="F74" s="39">
        <v>146410</v>
      </c>
    </row>
    <row r="75" spans="1:6" s="6" customFormat="1" ht="133.94999999999999" customHeight="1" x14ac:dyDescent="0.3">
      <c r="A75" s="21"/>
      <c r="B75" s="36" t="s">
        <v>67</v>
      </c>
      <c r="C75" s="62" t="s">
        <v>68</v>
      </c>
      <c r="D75" s="39">
        <f>D76</f>
        <v>30000</v>
      </c>
      <c r="E75" s="39">
        <f>E76</f>
        <v>33000</v>
      </c>
      <c r="F75" s="39">
        <f>F76</f>
        <v>36300</v>
      </c>
    </row>
    <row r="76" spans="1:6" s="6" customFormat="1" ht="119.4" customHeight="1" x14ac:dyDescent="0.3">
      <c r="A76" s="21"/>
      <c r="B76" s="36" t="s">
        <v>69</v>
      </c>
      <c r="C76" s="62" t="s">
        <v>70</v>
      </c>
      <c r="D76" s="39">
        <v>30000</v>
      </c>
      <c r="E76" s="39">
        <v>33000</v>
      </c>
      <c r="F76" s="39">
        <v>36300</v>
      </c>
    </row>
    <row r="77" spans="1:6" s="6" customFormat="1" ht="145.5" hidden="1" customHeight="1" x14ac:dyDescent="0.3">
      <c r="A77" s="21"/>
      <c r="B77" s="36" t="s">
        <v>71</v>
      </c>
      <c r="C77" s="62" t="s">
        <v>72</v>
      </c>
      <c r="D77" s="39">
        <f>D78</f>
        <v>0</v>
      </c>
      <c r="E77" s="39">
        <f>E78</f>
        <v>0</v>
      </c>
      <c r="F77" s="39">
        <f>F78</f>
        <v>0</v>
      </c>
    </row>
    <row r="78" spans="1:6" s="6" customFormat="1" ht="128.25" hidden="1" customHeight="1" x14ac:dyDescent="0.3">
      <c r="A78" s="21"/>
      <c r="B78" s="36" t="s">
        <v>73</v>
      </c>
      <c r="C78" s="62" t="s">
        <v>74</v>
      </c>
      <c r="D78" s="39">
        <v>0</v>
      </c>
      <c r="E78" s="39"/>
      <c r="F78" s="39"/>
    </row>
    <row r="79" spans="1:6" s="6" customFormat="1" ht="70.2" customHeight="1" x14ac:dyDescent="0.3">
      <c r="A79" s="21"/>
      <c r="B79" s="36" t="s">
        <v>75</v>
      </c>
      <c r="C79" s="62" t="s">
        <v>76</v>
      </c>
      <c r="D79" s="39">
        <f>D80</f>
        <v>15000</v>
      </c>
      <c r="E79" s="39">
        <f>E80</f>
        <v>14200</v>
      </c>
      <c r="F79" s="39">
        <f>F80</f>
        <v>15620</v>
      </c>
    </row>
    <row r="80" spans="1:6" s="6" customFormat="1" ht="51.75" customHeight="1" x14ac:dyDescent="0.3">
      <c r="A80" s="21"/>
      <c r="B80" s="36" t="s">
        <v>77</v>
      </c>
      <c r="C80" s="62" t="s">
        <v>78</v>
      </c>
      <c r="D80" s="39">
        <v>15000</v>
      </c>
      <c r="E80" s="39">
        <v>14200</v>
      </c>
      <c r="F80" s="39">
        <v>15620</v>
      </c>
    </row>
    <row r="81" spans="1:6" s="6" customFormat="1" ht="177.75" hidden="1" customHeight="1" x14ac:dyDescent="0.3">
      <c r="A81" s="21"/>
      <c r="B81" s="36" t="s">
        <v>409</v>
      </c>
      <c r="C81" s="51" t="s">
        <v>331</v>
      </c>
      <c r="D81" s="39">
        <f>SUM(D82)</f>
        <v>0</v>
      </c>
      <c r="E81" s="39">
        <f t="shared" ref="E81:F81" si="2">SUM(E82)</f>
        <v>0</v>
      </c>
      <c r="F81" s="39">
        <f t="shared" si="2"/>
        <v>0</v>
      </c>
    </row>
    <row r="82" spans="1:6" s="6" customFormat="1" ht="185.25" hidden="1" customHeight="1" x14ac:dyDescent="0.3">
      <c r="A82" s="21"/>
      <c r="B82" s="36" t="s">
        <v>289</v>
      </c>
      <c r="C82" s="51" t="s">
        <v>331</v>
      </c>
      <c r="D82" s="39">
        <v>0</v>
      </c>
      <c r="E82" s="39">
        <v>0</v>
      </c>
      <c r="F82" s="39">
        <v>0</v>
      </c>
    </row>
    <row r="83" spans="1:6" s="2" customFormat="1" ht="45" hidden="1" customHeight="1" x14ac:dyDescent="0.3">
      <c r="A83" s="17"/>
      <c r="B83" s="34" t="s">
        <v>79</v>
      </c>
      <c r="C83" s="64" t="s">
        <v>80</v>
      </c>
      <c r="D83" s="33">
        <f>SUM(D84)</f>
        <v>0</v>
      </c>
      <c r="E83" s="33">
        <f>SUM(E84)</f>
        <v>0</v>
      </c>
      <c r="F83" s="33">
        <f>SUM(F84)</f>
        <v>0</v>
      </c>
    </row>
    <row r="84" spans="1:6" s="2" customFormat="1" ht="84.15" hidden="1" customHeight="1" x14ac:dyDescent="0.3">
      <c r="A84" s="17"/>
      <c r="B84" s="36" t="s">
        <v>81</v>
      </c>
      <c r="C84" s="62" t="s">
        <v>82</v>
      </c>
      <c r="D84" s="39">
        <f>D85</f>
        <v>0</v>
      </c>
      <c r="E84" s="39">
        <f>E85</f>
        <v>0</v>
      </c>
      <c r="F84" s="39">
        <f>F85</f>
        <v>0</v>
      </c>
    </row>
    <row r="85" spans="1:6" s="2" customFormat="1" ht="86.25" hidden="1" customHeight="1" x14ac:dyDescent="0.3">
      <c r="A85" s="17"/>
      <c r="B85" s="36" t="s">
        <v>339</v>
      </c>
      <c r="C85" s="62" t="s">
        <v>83</v>
      </c>
      <c r="D85" s="39">
        <v>0</v>
      </c>
      <c r="E85" s="39">
        <v>0</v>
      </c>
      <c r="F85" s="39">
        <v>0</v>
      </c>
    </row>
    <row r="86" spans="1:6" s="2" customFormat="1" ht="176.25" hidden="1" customHeight="1" x14ac:dyDescent="0.3">
      <c r="A86" s="17"/>
      <c r="B86" s="42" t="s">
        <v>493</v>
      </c>
      <c r="C86" s="81" t="s">
        <v>494</v>
      </c>
      <c r="D86" s="39">
        <f>D87</f>
        <v>0</v>
      </c>
      <c r="E86" s="39">
        <f>E87</f>
        <v>0</v>
      </c>
      <c r="F86" s="39">
        <f>F87</f>
        <v>0</v>
      </c>
    </row>
    <row r="87" spans="1:6" s="2" customFormat="1" ht="285.75" hidden="1" customHeight="1" x14ac:dyDescent="0.3">
      <c r="A87" s="17"/>
      <c r="B87" s="83" t="s">
        <v>495</v>
      </c>
      <c r="C87" s="81" t="s">
        <v>496</v>
      </c>
      <c r="D87" s="39">
        <v>0</v>
      </c>
      <c r="E87" s="39">
        <v>0</v>
      </c>
      <c r="F87" s="39">
        <v>0</v>
      </c>
    </row>
    <row r="88" spans="1:6" s="2" customFormat="1" ht="147.6" customHeight="1" x14ac:dyDescent="0.3">
      <c r="A88" s="17"/>
      <c r="B88" s="34" t="s">
        <v>84</v>
      </c>
      <c r="C88" s="64" t="s">
        <v>300</v>
      </c>
      <c r="D88" s="33">
        <f>SUM(D89+D93)</f>
        <v>23411</v>
      </c>
      <c r="E88" s="33">
        <f>SUM(E89+E93)</f>
        <v>24144</v>
      </c>
      <c r="F88" s="33">
        <f>SUM(F89+F93)</f>
        <v>24979</v>
      </c>
    </row>
    <row r="89" spans="1:6" s="2" customFormat="1" ht="139.19999999999999" customHeight="1" x14ac:dyDescent="0.3">
      <c r="A89" s="17"/>
      <c r="B89" s="36" t="s">
        <v>86</v>
      </c>
      <c r="C89" s="62" t="s">
        <v>85</v>
      </c>
      <c r="D89" s="39">
        <f>SUM(D90:D92)</f>
        <v>19932</v>
      </c>
      <c r="E89" s="39">
        <f>SUM(E90:E92)</f>
        <v>20665</v>
      </c>
      <c r="F89" s="39">
        <f>SUM(F90:F92)</f>
        <v>21500</v>
      </c>
    </row>
    <row r="90" spans="1:6" s="6" customFormat="1" ht="72" customHeight="1" x14ac:dyDescent="0.3">
      <c r="A90" s="21"/>
      <c r="B90" s="36" t="s">
        <v>87</v>
      </c>
      <c r="C90" s="51" t="s">
        <v>309</v>
      </c>
      <c r="D90" s="39">
        <v>18800</v>
      </c>
      <c r="E90" s="39">
        <v>19500</v>
      </c>
      <c r="F90" s="39">
        <v>20300</v>
      </c>
    </row>
    <row r="91" spans="1:6" s="6" customFormat="1" ht="56.4" customHeight="1" x14ac:dyDescent="0.3">
      <c r="A91" s="21"/>
      <c r="B91" s="36" t="s">
        <v>88</v>
      </c>
      <c r="C91" s="62" t="s">
        <v>89</v>
      </c>
      <c r="D91" s="39">
        <v>300</v>
      </c>
      <c r="E91" s="39">
        <v>300</v>
      </c>
      <c r="F91" s="39">
        <v>300</v>
      </c>
    </row>
    <row r="92" spans="1:6" s="6" customFormat="1" ht="116.4" customHeight="1" x14ac:dyDescent="0.3">
      <c r="A92" s="21"/>
      <c r="B92" s="36" t="s">
        <v>90</v>
      </c>
      <c r="C92" s="51" t="s">
        <v>332</v>
      </c>
      <c r="D92" s="39">
        <v>832</v>
      </c>
      <c r="E92" s="39">
        <v>865</v>
      </c>
      <c r="F92" s="39">
        <v>900</v>
      </c>
    </row>
    <row r="93" spans="1:6" s="6" customFormat="1" ht="165" customHeight="1" x14ac:dyDescent="0.3">
      <c r="A93" s="21"/>
      <c r="B93" s="43" t="s">
        <v>305</v>
      </c>
      <c r="C93" s="51" t="s">
        <v>306</v>
      </c>
      <c r="D93" s="39">
        <f>SUM(D94:D96)</f>
        <v>3479</v>
      </c>
      <c r="E93" s="39">
        <f>SUM(E94:E96)</f>
        <v>3479</v>
      </c>
      <c r="F93" s="39">
        <f>SUM(F94:F96)</f>
        <v>3479</v>
      </c>
    </row>
    <row r="94" spans="1:6" s="6" customFormat="1" ht="16.95" hidden="1" customHeight="1" x14ac:dyDescent="0.3">
      <c r="A94" s="21"/>
      <c r="B94" s="42" t="s">
        <v>410</v>
      </c>
      <c r="C94" s="51" t="s">
        <v>411</v>
      </c>
      <c r="D94" s="39">
        <v>0</v>
      </c>
      <c r="E94" s="39">
        <v>0</v>
      </c>
      <c r="F94" s="39">
        <v>0</v>
      </c>
    </row>
    <row r="95" spans="1:6" s="6" customFormat="1" ht="127.95" customHeight="1" x14ac:dyDescent="0.3">
      <c r="A95" s="21"/>
      <c r="B95" s="42" t="s">
        <v>412</v>
      </c>
      <c r="C95" s="51" t="s">
        <v>413</v>
      </c>
      <c r="D95" s="39">
        <v>545</v>
      </c>
      <c r="E95" s="39">
        <v>545</v>
      </c>
      <c r="F95" s="39">
        <v>545</v>
      </c>
    </row>
    <row r="96" spans="1:6" s="6" customFormat="1" ht="145.94999999999999" customHeight="1" x14ac:dyDescent="0.3">
      <c r="A96" s="21"/>
      <c r="B96" s="42" t="s">
        <v>414</v>
      </c>
      <c r="C96" s="51" t="s">
        <v>415</v>
      </c>
      <c r="D96" s="39">
        <v>2934</v>
      </c>
      <c r="E96" s="39">
        <v>2934</v>
      </c>
      <c r="F96" s="39">
        <v>2934</v>
      </c>
    </row>
    <row r="97" spans="1:6" s="2" customFormat="1" ht="35.4" customHeight="1" x14ac:dyDescent="0.3">
      <c r="A97" s="17"/>
      <c r="B97" s="34" t="s">
        <v>91</v>
      </c>
      <c r="C97" s="64" t="s">
        <v>92</v>
      </c>
      <c r="D97" s="33">
        <f>D98</f>
        <v>625</v>
      </c>
      <c r="E97" s="33">
        <f>E98</f>
        <v>625</v>
      </c>
      <c r="F97" s="33">
        <f>F98</f>
        <v>625</v>
      </c>
    </row>
    <row r="98" spans="1:6" s="2" customFormat="1" ht="36" customHeight="1" x14ac:dyDescent="0.3">
      <c r="A98" s="17"/>
      <c r="B98" s="34" t="s">
        <v>93</v>
      </c>
      <c r="C98" s="64" t="s">
        <v>94</v>
      </c>
      <c r="D98" s="33">
        <f t="shared" ref="D98" si="3">SUM(D99:D103)</f>
        <v>625</v>
      </c>
      <c r="E98" s="33">
        <f t="shared" ref="E98" si="4">SUM(E99:E103)</f>
        <v>625</v>
      </c>
      <c r="F98" s="33">
        <f t="shared" ref="F98" si="5">SUM(F99:F103)</f>
        <v>625</v>
      </c>
    </row>
    <row r="99" spans="1:6" s="6" customFormat="1" ht="53.4" customHeight="1" x14ac:dyDescent="0.3">
      <c r="A99" s="21"/>
      <c r="B99" s="36" t="s">
        <v>95</v>
      </c>
      <c r="C99" s="62" t="s">
        <v>96</v>
      </c>
      <c r="D99" s="39">
        <v>150</v>
      </c>
      <c r="E99" s="39">
        <v>150</v>
      </c>
      <c r="F99" s="39">
        <v>150</v>
      </c>
    </row>
    <row r="100" spans="1:6" s="6" customFormat="1" ht="24" hidden="1" customHeight="1" x14ac:dyDescent="0.3">
      <c r="A100" s="21"/>
      <c r="B100" s="45" t="s">
        <v>97</v>
      </c>
      <c r="C100" s="70" t="s">
        <v>98</v>
      </c>
      <c r="D100" s="85"/>
      <c r="E100" s="85"/>
      <c r="F100" s="85"/>
    </row>
    <row r="101" spans="1:6" s="6" customFormat="1" ht="39" customHeight="1" x14ac:dyDescent="0.3">
      <c r="A101" s="21"/>
      <c r="B101" s="36" t="s">
        <v>99</v>
      </c>
      <c r="C101" s="62" t="s">
        <v>100</v>
      </c>
      <c r="D101" s="39">
        <v>475</v>
      </c>
      <c r="E101" s="39">
        <v>475</v>
      </c>
      <c r="F101" s="39">
        <v>475</v>
      </c>
    </row>
    <row r="102" spans="1:6" s="2" customFormat="1" ht="42" hidden="1" customHeight="1" x14ac:dyDescent="0.3">
      <c r="A102" s="17"/>
      <c r="B102" s="36" t="s">
        <v>223</v>
      </c>
      <c r="C102" s="62" t="s">
        <v>224</v>
      </c>
      <c r="D102" s="39">
        <v>0</v>
      </c>
      <c r="E102" s="39">
        <v>0</v>
      </c>
      <c r="F102" s="39">
        <v>0</v>
      </c>
    </row>
    <row r="103" spans="1:6" s="2" customFormat="1" ht="31.5" hidden="1" customHeight="1" x14ac:dyDescent="0.3">
      <c r="A103" s="17"/>
      <c r="B103" s="36" t="s">
        <v>225</v>
      </c>
      <c r="C103" s="62" t="s">
        <v>345</v>
      </c>
      <c r="D103" s="39"/>
      <c r="E103" s="39"/>
      <c r="F103" s="39"/>
    </row>
    <row r="104" spans="1:6" s="2" customFormat="1" ht="56.4" customHeight="1" x14ac:dyDescent="0.3">
      <c r="A104" s="17"/>
      <c r="B104" s="34" t="s">
        <v>101</v>
      </c>
      <c r="C104" s="64" t="s">
        <v>102</v>
      </c>
      <c r="D104" s="33">
        <f>D105+D115</f>
        <v>5026</v>
      </c>
      <c r="E104" s="33">
        <f>E105+E115</f>
        <v>5026</v>
      </c>
      <c r="F104" s="33">
        <f>F105+F115</f>
        <v>5026</v>
      </c>
    </row>
    <row r="105" spans="1:6" s="2" customFormat="1" ht="37.950000000000003" customHeight="1" x14ac:dyDescent="0.3">
      <c r="A105" s="17"/>
      <c r="B105" s="34" t="s">
        <v>103</v>
      </c>
      <c r="C105" s="64" t="s">
        <v>104</v>
      </c>
      <c r="D105" s="33">
        <f>D106+D107</f>
        <v>4026</v>
      </c>
      <c r="E105" s="33">
        <f t="shared" ref="E105:F105" si="6">E106+E107</f>
        <v>4026</v>
      </c>
      <c r="F105" s="33">
        <f t="shared" si="6"/>
        <v>4026</v>
      </c>
    </row>
    <row r="106" spans="1:6" s="2" customFormat="1" ht="93.6" hidden="1" x14ac:dyDescent="0.3">
      <c r="A106" s="17"/>
      <c r="B106" s="36" t="s">
        <v>458</v>
      </c>
      <c r="C106" s="62" t="s">
        <v>459</v>
      </c>
      <c r="D106" s="39">
        <v>0</v>
      </c>
      <c r="E106" s="39">
        <v>0</v>
      </c>
      <c r="F106" s="39">
        <v>0</v>
      </c>
    </row>
    <row r="107" spans="1:6" s="2" customFormat="1" ht="43.2" customHeight="1" x14ac:dyDescent="0.3">
      <c r="A107" s="17"/>
      <c r="B107" s="36" t="s">
        <v>105</v>
      </c>
      <c r="C107" s="62" t="s">
        <v>106</v>
      </c>
      <c r="D107" s="39">
        <f t="shared" ref="D107" si="7">D108</f>
        <v>4026</v>
      </c>
      <c r="E107" s="39">
        <f t="shared" ref="E107" si="8">E108</f>
        <v>4026</v>
      </c>
      <c r="F107" s="39">
        <f t="shared" ref="F107" si="9">F108</f>
        <v>4026</v>
      </c>
    </row>
    <row r="108" spans="1:6" s="2" customFormat="1" ht="55.2" customHeight="1" x14ac:dyDescent="0.3">
      <c r="A108" s="17"/>
      <c r="B108" s="36" t="s">
        <v>107</v>
      </c>
      <c r="C108" s="62" t="s">
        <v>108</v>
      </c>
      <c r="D108" s="39">
        <f>SUM(D109:D114)</f>
        <v>4026</v>
      </c>
      <c r="E108" s="39">
        <f>SUM(E109:E114)</f>
        <v>4026</v>
      </c>
      <c r="F108" s="39">
        <f>SUM(F109:F114)</f>
        <v>4026</v>
      </c>
    </row>
    <row r="109" spans="1:6" s="2" customFormat="1" ht="45" hidden="1" customHeight="1" x14ac:dyDescent="0.3">
      <c r="A109" s="17"/>
      <c r="B109" s="36"/>
      <c r="C109" s="62"/>
      <c r="D109" s="39"/>
      <c r="E109" s="39"/>
      <c r="F109" s="39"/>
    </row>
    <row r="110" spans="1:6" s="2" customFormat="1" ht="46.5" hidden="1" customHeight="1" x14ac:dyDescent="0.3">
      <c r="A110" s="17"/>
      <c r="B110" s="36"/>
      <c r="C110" s="71"/>
      <c r="D110" s="39"/>
      <c r="E110" s="39"/>
      <c r="F110" s="39"/>
    </row>
    <row r="111" spans="1:6" s="2" customFormat="1" ht="31.95" hidden="1" customHeight="1" x14ac:dyDescent="0.3">
      <c r="A111" s="17"/>
      <c r="B111" s="36" t="s">
        <v>281</v>
      </c>
      <c r="C111" s="62" t="s">
        <v>108</v>
      </c>
      <c r="D111" s="39">
        <v>0</v>
      </c>
      <c r="E111" s="39">
        <v>0</v>
      </c>
      <c r="F111" s="39">
        <v>0</v>
      </c>
    </row>
    <row r="112" spans="1:6" s="6" customFormat="1" ht="39" customHeight="1" x14ac:dyDescent="0.3">
      <c r="A112" s="21"/>
      <c r="B112" s="36" t="s">
        <v>416</v>
      </c>
      <c r="C112" s="62" t="s">
        <v>109</v>
      </c>
      <c r="D112" s="39">
        <v>3026</v>
      </c>
      <c r="E112" s="39">
        <v>3026</v>
      </c>
      <c r="F112" s="39">
        <v>3026</v>
      </c>
    </row>
    <row r="113" spans="1:6" s="6" customFormat="1" ht="57" customHeight="1" x14ac:dyDescent="0.3">
      <c r="A113" s="21"/>
      <c r="B113" s="36" t="s">
        <v>417</v>
      </c>
      <c r="C113" s="62" t="s">
        <v>352</v>
      </c>
      <c r="D113" s="39">
        <v>1000</v>
      </c>
      <c r="E113" s="39">
        <v>1000</v>
      </c>
      <c r="F113" s="39">
        <v>1000</v>
      </c>
    </row>
    <row r="114" spans="1:6" s="2" customFormat="1" ht="51.75" hidden="1" customHeight="1" x14ac:dyDescent="0.3">
      <c r="A114" s="17"/>
      <c r="B114" s="36" t="s">
        <v>418</v>
      </c>
      <c r="C114" s="62" t="s">
        <v>108</v>
      </c>
      <c r="D114" s="39">
        <v>0</v>
      </c>
      <c r="E114" s="39">
        <v>0</v>
      </c>
      <c r="F114" s="39">
        <v>0</v>
      </c>
    </row>
    <row r="115" spans="1:6" s="4" customFormat="1" ht="39" customHeight="1" x14ac:dyDescent="0.3">
      <c r="A115" s="19"/>
      <c r="B115" s="34" t="s">
        <v>110</v>
      </c>
      <c r="C115" s="64" t="s">
        <v>111</v>
      </c>
      <c r="D115" s="33">
        <f>SUM(D116+D118)</f>
        <v>1000</v>
      </c>
      <c r="E115" s="33">
        <f>SUM(E116+E118)</f>
        <v>1000</v>
      </c>
      <c r="F115" s="33">
        <f>SUM(F116+F118)</f>
        <v>1000</v>
      </c>
    </row>
    <row r="116" spans="1:6" s="4" customFormat="1" ht="62.25" hidden="1" customHeight="1" x14ac:dyDescent="0.3">
      <c r="A116" s="19"/>
      <c r="B116" s="36" t="s">
        <v>360</v>
      </c>
      <c r="C116" s="62" t="s">
        <v>452</v>
      </c>
      <c r="D116" s="39">
        <f>D117</f>
        <v>0</v>
      </c>
      <c r="E116" s="39">
        <f>E117</f>
        <v>0</v>
      </c>
      <c r="F116" s="39">
        <v>0</v>
      </c>
    </row>
    <row r="117" spans="1:6" s="4" customFormat="1" ht="66.75" hidden="1" customHeight="1" x14ac:dyDescent="0.3">
      <c r="A117" s="19"/>
      <c r="B117" s="36" t="s">
        <v>419</v>
      </c>
      <c r="C117" s="62" t="s">
        <v>359</v>
      </c>
      <c r="D117" s="39">
        <v>0</v>
      </c>
      <c r="E117" s="39">
        <v>0</v>
      </c>
      <c r="F117" s="39">
        <v>0</v>
      </c>
    </row>
    <row r="118" spans="1:6" s="4" customFormat="1" ht="43.5" hidden="1" customHeight="1" x14ac:dyDescent="0.3">
      <c r="A118" s="19"/>
      <c r="B118" s="36" t="s">
        <v>361</v>
      </c>
      <c r="C118" s="62" t="s">
        <v>453</v>
      </c>
      <c r="D118" s="39">
        <f>SUM(D119:D123)</f>
        <v>1000</v>
      </c>
      <c r="E118" s="39">
        <f>SUM(E119:E121)</f>
        <v>1000</v>
      </c>
      <c r="F118" s="39">
        <f>SUM(F119:F121)</f>
        <v>1000</v>
      </c>
    </row>
    <row r="119" spans="1:6" s="4" customFormat="1" ht="44.4" hidden="1" customHeight="1" x14ac:dyDescent="0.3">
      <c r="A119" s="19"/>
      <c r="B119" s="36" t="s">
        <v>310</v>
      </c>
      <c r="C119" s="62" t="s">
        <v>193</v>
      </c>
      <c r="D119" s="39">
        <v>0</v>
      </c>
      <c r="E119" s="39">
        <v>0</v>
      </c>
      <c r="F119" s="39">
        <v>0</v>
      </c>
    </row>
    <row r="120" spans="1:6" s="4" customFormat="1" ht="44.4" hidden="1" customHeight="1" x14ac:dyDescent="0.3">
      <c r="A120" s="19"/>
      <c r="B120" s="36" t="s">
        <v>362</v>
      </c>
      <c r="C120" s="62" t="s">
        <v>193</v>
      </c>
      <c r="D120" s="39">
        <v>0</v>
      </c>
      <c r="E120" s="39">
        <v>0</v>
      </c>
      <c r="F120" s="39">
        <v>0</v>
      </c>
    </row>
    <row r="121" spans="1:6" s="6" customFormat="1" ht="36.6" customHeight="1" x14ac:dyDescent="0.3">
      <c r="A121" s="21"/>
      <c r="B121" s="36" t="s">
        <v>311</v>
      </c>
      <c r="C121" s="62" t="s">
        <v>193</v>
      </c>
      <c r="D121" s="39">
        <v>1000</v>
      </c>
      <c r="E121" s="39">
        <v>1000</v>
      </c>
      <c r="F121" s="39">
        <v>1000</v>
      </c>
    </row>
    <row r="122" spans="1:6" s="6" customFormat="1" ht="42.75" hidden="1" customHeight="1" x14ac:dyDescent="0.3">
      <c r="A122" s="21"/>
      <c r="B122" s="36" t="s">
        <v>366</v>
      </c>
      <c r="C122" s="62" t="s">
        <v>193</v>
      </c>
      <c r="D122" s="39">
        <v>0</v>
      </c>
      <c r="E122" s="39">
        <v>0</v>
      </c>
      <c r="F122" s="39">
        <v>0</v>
      </c>
    </row>
    <row r="123" spans="1:6" s="6" customFormat="1" ht="42.75" hidden="1" customHeight="1" x14ac:dyDescent="0.3">
      <c r="A123" s="21"/>
      <c r="B123" s="36" t="s">
        <v>377</v>
      </c>
      <c r="C123" s="62" t="s">
        <v>193</v>
      </c>
      <c r="D123" s="39">
        <v>0</v>
      </c>
      <c r="E123" s="39">
        <v>0</v>
      </c>
      <c r="F123" s="39">
        <v>0</v>
      </c>
    </row>
    <row r="124" spans="1:6" s="2" customFormat="1" ht="38.4" customHeight="1" x14ac:dyDescent="0.3">
      <c r="A124" s="17"/>
      <c r="B124" s="34" t="s">
        <v>112</v>
      </c>
      <c r="C124" s="64" t="s">
        <v>113</v>
      </c>
      <c r="D124" s="33">
        <f>D127+D130+D125</f>
        <v>48900</v>
      </c>
      <c r="E124" s="33">
        <f>E127+E130+E125</f>
        <v>53600</v>
      </c>
      <c r="F124" s="33">
        <f>F127+F130+F125</f>
        <v>58700</v>
      </c>
    </row>
    <row r="125" spans="1:6" s="2" customFormat="1" ht="19.95" customHeight="1" x14ac:dyDescent="0.3">
      <c r="A125" s="17"/>
      <c r="B125" s="34" t="s">
        <v>420</v>
      </c>
      <c r="C125" s="64" t="s">
        <v>114</v>
      </c>
      <c r="D125" s="33">
        <f>D126</f>
        <v>2200</v>
      </c>
      <c r="E125" s="33">
        <f>E126</f>
        <v>2200</v>
      </c>
      <c r="F125" s="33">
        <f>F126</f>
        <v>2200</v>
      </c>
    </row>
    <row r="126" spans="1:6" s="6" customFormat="1" ht="38.4" customHeight="1" x14ac:dyDescent="0.3">
      <c r="A126" s="21"/>
      <c r="B126" s="36" t="s">
        <v>115</v>
      </c>
      <c r="C126" s="62" t="s">
        <v>194</v>
      </c>
      <c r="D126" s="39">
        <v>2200</v>
      </c>
      <c r="E126" s="39">
        <v>2200</v>
      </c>
      <c r="F126" s="39">
        <v>2200</v>
      </c>
    </row>
    <row r="127" spans="1:6" s="6" customFormat="1" ht="139.94999999999999" hidden="1" customHeight="1" x14ac:dyDescent="0.3">
      <c r="A127" s="21"/>
      <c r="B127" s="34" t="s">
        <v>116</v>
      </c>
      <c r="C127" s="64" t="s">
        <v>117</v>
      </c>
      <c r="D127" s="33">
        <f t="shared" ref="D127:D128" si="10">D128</f>
        <v>0</v>
      </c>
      <c r="E127" s="33">
        <f>E128</f>
        <v>0</v>
      </c>
      <c r="F127" s="33">
        <f>F128</f>
        <v>0</v>
      </c>
    </row>
    <row r="128" spans="1:6" s="6" customFormat="1" ht="149.4" hidden="1" customHeight="1" x14ac:dyDescent="0.3">
      <c r="A128" s="21"/>
      <c r="B128" s="36" t="s">
        <v>118</v>
      </c>
      <c r="C128" s="62" t="s">
        <v>119</v>
      </c>
      <c r="D128" s="39">
        <f t="shared" si="10"/>
        <v>0</v>
      </c>
      <c r="E128" s="39">
        <f>E129</f>
        <v>0</v>
      </c>
      <c r="F128" s="39">
        <f>F129</f>
        <v>0</v>
      </c>
    </row>
    <row r="129" spans="1:6" s="6" customFormat="1" ht="150.6" hidden="1" customHeight="1" x14ac:dyDescent="0.3">
      <c r="A129" s="21"/>
      <c r="B129" s="36" t="s">
        <v>120</v>
      </c>
      <c r="C129" s="62" t="s">
        <v>121</v>
      </c>
      <c r="D129" s="39">
        <v>0</v>
      </c>
      <c r="E129" s="39">
        <v>0</v>
      </c>
      <c r="F129" s="39">
        <v>0</v>
      </c>
    </row>
    <row r="130" spans="1:6" s="6" customFormat="1" ht="70.2" customHeight="1" x14ac:dyDescent="0.3">
      <c r="A130" s="21"/>
      <c r="B130" s="34" t="s">
        <v>122</v>
      </c>
      <c r="C130" s="64" t="s">
        <v>123</v>
      </c>
      <c r="D130" s="33">
        <f>D131+D133+D135</f>
        <v>46700</v>
      </c>
      <c r="E130" s="33">
        <f>E131+E133+E135</f>
        <v>51400</v>
      </c>
      <c r="F130" s="33">
        <f>F131+F133+F135</f>
        <v>56500</v>
      </c>
    </row>
    <row r="131" spans="1:6" s="6" customFormat="1" ht="56.4" customHeight="1" x14ac:dyDescent="0.3">
      <c r="A131" s="21"/>
      <c r="B131" s="36" t="s">
        <v>124</v>
      </c>
      <c r="C131" s="62" t="s">
        <v>125</v>
      </c>
      <c r="D131" s="39">
        <f t="shared" ref="D131" si="11">D132</f>
        <v>22500</v>
      </c>
      <c r="E131" s="39">
        <f t="shared" ref="E131" si="12">E132</f>
        <v>24800</v>
      </c>
      <c r="F131" s="39">
        <f t="shared" ref="F131" si="13">F132</f>
        <v>27200</v>
      </c>
    </row>
    <row r="132" spans="1:6" s="6" customFormat="1" ht="84.6" customHeight="1" x14ac:dyDescent="0.3">
      <c r="A132" s="21"/>
      <c r="B132" s="36" t="s">
        <v>126</v>
      </c>
      <c r="C132" s="62" t="s">
        <v>127</v>
      </c>
      <c r="D132" s="39">
        <v>22500</v>
      </c>
      <c r="E132" s="39">
        <v>24800</v>
      </c>
      <c r="F132" s="39">
        <v>27200</v>
      </c>
    </row>
    <row r="133" spans="1:6" s="3" customFormat="1" ht="84.75" hidden="1" customHeight="1" x14ac:dyDescent="0.3">
      <c r="A133" s="20"/>
      <c r="B133" s="36" t="s">
        <v>195</v>
      </c>
      <c r="C133" s="62" t="s">
        <v>196</v>
      </c>
      <c r="D133" s="39">
        <f>D134</f>
        <v>0</v>
      </c>
      <c r="E133" s="39">
        <f t="shared" ref="E133" si="14">E134</f>
        <v>0</v>
      </c>
      <c r="F133" s="39">
        <f t="shared" ref="F133" si="15">F134</f>
        <v>0</v>
      </c>
    </row>
    <row r="134" spans="1:6" s="3" customFormat="1" ht="81" hidden="1" customHeight="1" x14ac:dyDescent="0.3">
      <c r="A134" s="20"/>
      <c r="B134" s="36" t="s">
        <v>197</v>
      </c>
      <c r="C134" s="62" t="s">
        <v>198</v>
      </c>
      <c r="D134" s="39">
        <v>0</v>
      </c>
      <c r="E134" s="39">
        <v>0</v>
      </c>
      <c r="F134" s="39">
        <v>0</v>
      </c>
    </row>
    <row r="135" spans="1:6" s="7" customFormat="1" ht="118.95" customHeight="1" x14ac:dyDescent="0.3">
      <c r="A135" s="22"/>
      <c r="B135" s="36" t="s">
        <v>128</v>
      </c>
      <c r="C135" s="62" t="s">
        <v>129</v>
      </c>
      <c r="D135" s="39">
        <f t="shared" ref="D135" si="16">D136</f>
        <v>24200</v>
      </c>
      <c r="E135" s="39">
        <f t="shared" ref="E135" si="17">E136</f>
        <v>26600</v>
      </c>
      <c r="F135" s="39">
        <f t="shared" ref="F135" si="18">F136</f>
        <v>29300</v>
      </c>
    </row>
    <row r="136" spans="1:6" s="6" customFormat="1" ht="154.19999999999999" customHeight="1" x14ac:dyDescent="0.3">
      <c r="A136" s="21"/>
      <c r="B136" s="36" t="s">
        <v>130</v>
      </c>
      <c r="C136" s="62" t="s">
        <v>131</v>
      </c>
      <c r="D136" s="39">
        <v>24200</v>
      </c>
      <c r="E136" s="39">
        <v>26600</v>
      </c>
      <c r="F136" s="39">
        <v>29300</v>
      </c>
    </row>
    <row r="137" spans="1:6" s="2" customFormat="1" ht="21" customHeight="1" x14ac:dyDescent="0.3">
      <c r="A137" s="17"/>
      <c r="B137" s="34" t="s">
        <v>132</v>
      </c>
      <c r="C137" s="64" t="s">
        <v>133</v>
      </c>
      <c r="D137" s="33">
        <f>SUM(D138:D157)</f>
        <v>10800</v>
      </c>
      <c r="E137" s="33">
        <f>SUM(E138:E157)</f>
        <v>10800</v>
      </c>
      <c r="F137" s="33">
        <f>SUM(F138:F157)</f>
        <v>10800</v>
      </c>
    </row>
    <row r="138" spans="1:6" s="2" customFormat="1" ht="66" customHeight="1" x14ac:dyDescent="0.3">
      <c r="A138" s="17"/>
      <c r="B138" s="36" t="s">
        <v>276</v>
      </c>
      <c r="C138" s="62" t="s">
        <v>354</v>
      </c>
      <c r="D138" s="39">
        <v>2800</v>
      </c>
      <c r="E138" s="39">
        <v>2800</v>
      </c>
      <c r="F138" s="39">
        <v>2800</v>
      </c>
    </row>
    <row r="139" spans="1:6" s="2" customFormat="1" ht="126" hidden="1" customHeight="1" x14ac:dyDescent="0.3">
      <c r="A139" s="17"/>
      <c r="B139" s="42" t="s">
        <v>457</v>
      </c>
      <c r="C139" s="69" t="s">
        <v>454</v>
      </c>
      <c r="D139" s="39">
        <v>0</v>
      </c>
      <c r="E139" s="39">
        <v>0</v>
      </c>
      <c r="F139" s="39">
        <v>0</v>
      </c>
    </row>
    <row r="140" spans="1:6" s="2" customFormat="1" ht="127.5" hidden="1" customHeight="1" x14ac:dyDescent="0.3">
      <c r="A140" s="17"/>
      <c r="B140" s="42" t="s">
        <v>329</v>
      </c>
      <c r="C140" s="69" t="s">
        <v>454</v>
      </c>
      <c r="D140" s="39">
        <v>0</v>
      </c>
      <c r="E140" s="39">
        <v>0</v>
      </c>
      <c r="F140" s="39">
        <v>0</v>
      </c>
    </row>
    <row r="141" spans="1:6" s="2" customFormat="1" ht="191.25" hidden="1" customHeight="1" x14ac:dyDescent="0.3">
      <c r="A141" s="17"/>
      <c r="B141" s="36" t="s">
        <v>365</v>
      </c>
      <c r="C141" s="62" t="s">
        <v>274</v>
      </c>
      <c r="D141" s="39">
        <v>0</v>
      </c>
      <c r="E141" s="39">
        <v>0</v>
      </c>
      <c r="F141" s="39">
        <v>0</v>
      </c>
    </row>
    <row r="142" spans="1:6" s="2" customFormat="1" ht="66" hidden="1" customHeight="1" x14ac:dyDescent="0.3">
      <c r="A142" s="17"/>
      <c r="B142" s="36" t="s">
        <v>322</v>
      </c>
      <c r="C142" s="62" t="s">
        <v>275</v>
      </c>
      <c r="D142" s="39"/>
      <c r="E142" s="39"/>
      <c r="F142" s="39"/>
    </row>
    <row r="143" spans="1:6" s="2" customFormat="1" ht="99" customHeight="1" x14ac:dyDescent="0.3">
      <c r="A143" s="17"/>
      <c r="B143" s="42" t="s">
        <v>421</v>
      </c>
      <c r="C143" s="69" t="s">
        <v>363</v>
      </c>
      <c r="D143" s="39">
        <v>8000</v>
      </c>
      <c r="E143" s="39">
        <v>8000</v>
      </c>
      <c r="F143" s="39">
        <v>8000</v>
      </c>
    </row>
    <row r="144" spans="1:6" s="6" customFormat="1" ht="125.4" hidden="1" customHeight="1" x14ac:dyDescent="0.3">
      <c r="A144" s="21"/>
      <c r="B144" s="36" t="s">
        <v>312</v>
      </c>
      <c r="C144" s="62" t="s">
        <v>297</v>
      </c>
      <c r="D144" s="39">
        <v>0</v>
      </c>
      <c r="E144" s="39">
        <v>0</v>
      </c>
      <c r="F144" s="39">
        <v>0</v>
      </c>
    </row>
    <row r="145" spans="1:6" s="6" customFormat="1" ht="125.4" hidden="1" customHeight="1" x14ac:dyDescent="0.3">
      <c r="A145" s="21"/>
      <c r="B145" s="36" t="s">
        <v>382</v>
      </c>
      <c r="C145" s="62" t="s">
        <v>297</v>
      </c>
      <c r="D145" s="86"/>
      <c r="E145" s="86"/>
      <c r="F145" s="86"/>
    </row>
    <row r="146" spans="1:6" s="6" customFormat="1" ht="125.4" hidden="1" customHeight="1" x14ac:dyDescent="0.3">
      <c r="A146" s="21"/>
      <c r="B146" s="36" t="s">
        <v>382</v>
      </c>
      <c r="C146" s="62" t="s">
        <v>297</v>
      </c>
      <c r="D146" s="39">
        <v>0</v>
      </c>
      <c r="E146" s="39">
        <v>0</v>
      </c>
      <c r="F146" s="39">
        <v>0</v>
      </c>
    </row>
    <row r="147" spans="1:6" s="6" customFormat="1" ht="123.75" hidden="1" customHeight="1" x14ac:dyDescent="0.3">
      <c r="A147" s="21"/>
      <c r="B147" s="36" t="s">
        <v>328</v>
      </c>
      <c r="C147" s="62" t="s">
        <v>297</v>
      </c>
      <c r="D147" s="39">
        <v>0</v>
      </c>
      <c r="E147" s="39">
        <v>0</v>
      </c>
      <c r="F147" s="39">
        <v>0</v>
      </c>
    </row>
    <row r="148" spans="1:6" s="6" customFormat="1" ht="123.75" hidden="1" customHeight="1" x14ac:dyDescent="0.3">
      <c r="A148" s="21"/>
      <c r="B148" s="36" t="s">
        <v>380</v>
      </c>
      <c r="C148" s="62" t="s">
        <v>297</v>
      </c>
      <c r="D148" s="39">
        <v>0</v>
      </c>
      <c r="E148" s="39">
        <v>0</v>
      </c>
      <c r="F148" s="39">
        <v>0</v>
      </c>
    </row>
    <row r="149" spans="1:6" s="6" customFormat="1" ht="123.75" hidden="1" customHeight="1" x14ac:dyDescent="0.3">
      <c r="A149" s="21"/>
      <c r="B149" s="36" t="s">
        <v>381</v>
      </c>
      <c r="C149" s="62" t="s">
        <v>297</v>
      </c>
      <c r="D149" s="86"/>
      <c r="E149" s="86"/>
      <c r="F149" s="86"/>
    </row>
    <row r="150" spans="1:6" s="6" customFormat="1" ht="127.5" hidden="1" customHeight="1" x14ac:dyDescent="0.3">
      <c r="A150" s="21"/>
      <c r="B150" s="36" t="s">
        <v>313</v>
      </c>
      <c r="C150" s="62" t="s">
        <v>278</v>
      </c>
      <c r="D150" s="39">
        <v>0</v>
      </c>
      <c r="E150" s="39">
        <v>0</v>
      </c>
      <c r="F150" s="39">
        <v>0</v>
      </c>
    </row>
    <row r="151" spans="1:6" s="6" customFormat="1" ht="124.5" hidden="1" customHeight="1" x14ac:dyDescent="0.3">
      <c r="A151" s="21"/>
      <c r="B151" s="36" t="s">
        <v>422</v>
      </c>
      <c r="C151" s="62" t="s">
        <v>278</v>
      </c>
      <c r="D151" s="39">
        <v>0</v>
      </c>
      <c r="E151" s="39">
        <v>0</v>
      </c>
      <c r="F151" s="39">
        <v>0</v>
      </c>
    </row>
    <row r="152" spans="1:6" s="6" customFormat="1" ht="125.4" hidden="1" customHeight="1" x14ac:dyDescent="0.3">
      <c r="A152" s="21"/>
      <c r="B152" s="36" t="s">
        <v>314</v>
      </c>
      <c r="C152" s="62" t="s">
        <v>278</v>
      </c>
      <c r="D152" s="39"/>
      <c r="E152" s="39"/>
      <c r="F152" s="39"/>
    </row>
    <row r="153" spans="1:6" s="6" customFormat="1" ht="84.75" hidden="1" customHeight="1" x14ac:dyDescent="0.3">
      <c r="A153" s="21"/>
      <c r="B153" s="36" t="s">
        <v>315</v>
      </c>
      <c r="C153" s="62" t="s">
        <v>277</v>
      </c>
      <c r="D153" s="39">
        <v>0</v>
      </c>
      <c r="E153" s="39">
        <v>0</v>
      </c>
      <c r="F153" s="39">
        <v>0</v>
      </c>
    </row>
    <row r="154" spans="1:6" s="6" customFormat="1" ht="81" hidden="1" customHeight="1" x14ac:dyDescent="0.3">
      <c r="A154" s="21"/>
      <c r="B154" s="42" t="s">
        <v>295</v>
      </c>
      <c r="C154" s="69" t="s">
        <v>296</v>
      </c>
      <c r="D154" s="39">
        <v>0</v>
      </c>
      <c r="E154" s="39">
        <v>0</v>
      </c>
      <c r="F154" s="39">
        <v>0</v>
      </c>
    </row>
    <row r="155" spans="1:6" s="6" customFormat="1" ht="146.25" hidden="1" customHeight="1" x14ac:dyDescent="0.3">
      <c r="A155" s="21"/>
      <c r="B155" s="42" t="s">
        <v>423</v>
      </c>
      <c r="C155" s="69" t="s">
        <v>424</v>
      </c>
      <c r="D155" s="39">
        <v>0</v>
      </c>
      <c r="E155" s="39">
        <v>0</v>
      </c>
      <c r="F155" s="39">
        <v>0</v>
      </c>
    </row>
    <row r="156" spans="1:6" s="6" customFormat="1" ht="129" hidden="1" customHeight="1" x14ac:dyDescent="0.3">
      <c r="A156" s="21"/>
      <c r="B156" s="42" t="s">
        <v>517</v>
      </c>
      <c r="C156" s="69" t="s">
        <v>518</v>
      </c>
      <c r="D156" s="39">
        <v>0</v>
      </c>
      <c r="E156" s="39">
        <v>0</v>
      </c>
      <c r="F156" s="39">
        <v>0</v>
      </c>
    </row>
    <row r="157" spans="1:6" s="6" customFormat="1" ht="12.75" hidden="1" customHeight="1" x14ac:dyDescent="0.3">
      <c r="A157" s="21"/>
      <c r="B157" s="42" t="s">
        <v>425</v>
      </c>
      <c r="C157" s="69" t="s">
        <v>455</v>
      </c>
      <c r="D157" s="39">
        <v>0</v>
      </c>
      <c r="E157" s="39">
        <v>0</v>
      </c>
      <c r="F157" s="39">
        <v>0</v>
      </c>
    </row>
    <row r="158" spans="1:6" s="2" customFormat="1" ht="15.6" hidden="1" x14ac:dyDescent="0.3">
      <c r="A158" s="17"/>
      <c r="B158" s="34" t="s">
        <v>134</v>
      </c>
      <c r="C158" s="64" t="s">
        <v>135</v>
      </c>
      <c r="D158" s="33">
        <f>SUM(D159+D166)</f>
        <v>0</v>
      </c>
      <c r="E158" s="33">
        <f t="shared" ref="E158:F158" si="19">SUM(E159+E166)</f>
        <v>0</v>
      </c>
      <c r="F158" s="33">
        <f t="shared" si="19"/>
        <v>0</v>
      </c>
    </row>
    <row r="159" spans="1:6" s="2" customFormat="1" ht="34.5" hidden="1" customHeight="1" x14ac:dyDescent="0.3">
      <c r="A159" s="17"/>
      <c r="B159" s="36" t="s">
        <v>507</v>
      </c>
      <c r="C159" s="62" t="s">
        <v>136</v>
      </c>
      <c r="D159" s="39">
        <f>SUM(D160:D165)</f>
        <v>0</v>
      </c>
      <c r="E159" s="39">
        <f t="shared" ref="E159:F159" si="20">SUM(E160:E165)</f>
        <v>0</v>
      </c>
      <c r="F159" s="39">
        <f t="shared" si="20"/>
        <v>0</v>
      </c>
    </row>
    <row r="160" spans="1:6" s="6" customFormat="1" ht="36.75" hidden="1" customHeight="1" x14ac:dyDescent="0.3">
      <c r="A160" s="21"/>
      <c r="B160" s="36" t="s">
        <v>486</v>
      </c>
      <c r="C160" s="62" t="s">
        <v>136</v>
      </c>
      <c r="D160" s="39">
        <v>0</v>
      </c>
      <c r="E160" s="39">
        <f>SUM(E162:E163)</f>
        <v>0</v>
      </c>
      <c r="F160" s="39">
        <f>SUM(F162:F163)</f>
        <v>0</v>
      </c>
    </row>
    <row r="161" spans="1:6" s="6" customFormat="1" ht="36" hidden="1" customHeight="1" x14ac:dyDescent="0.3">
      <c r="A161" s="21"/>
      <c r="B161" s="36" t="s">
        <v>487</v>
      </c>
      <c r="C161" s="62" t="s">
        <v>136</v>
      </c>
      <c r="D161" s="39">
        <v>0</v>
      </c>
      <c r="E161" s="39"/>
      <c r="F161" s="39"/>
    </row>
    <row r="162" spans="1:6" s="2" customFormat="1" ht="58.5" hidden="1" customHeight="1" x14ac:dyDescent="0.3">
      <c r="A162" s="17"/>
      <c r="B162" s="36" t="s">
        <v>364</v>
      </c>
      <c r="C162" s="62" t="s">
        <v>137</v>
      </c>
      <c r="D162" s="39">
        <v>0</v>
      </c>
      <c r="E162" s="39">
        <v>0</v>
      </c>
      <c r="F162" s="39">
        <v>0</v>
      </c>
    </row>
    <row r="163" spans="1:6" s="2" customFormat="1" ht="66" hidden="1" customHeight="1" x14ac:dyDescent="0.3">
      <c r="A163" s="17"/>
      <c r="B163" s="36" t="s">
        <v>138</v>
      </c>
      <c r="C163" s="62" t="s">
        <v>139</v>
      </c>
      <c r="D163" s="39">
        <v>0</v>
      </c>
      <c r="E163" s="39">
        <v>0</v>
      </c>
      <c r="F163" s="39">
        <v>0</v>
      </c>
    </row>
    <row r="164" spans="1:6" s="2" customFormat="1" ht="64.5" hidden="1" customHeight="1" x14ac:dyDescent="0.3">
      <c r="A164" s="17"/>
      <c r="B164" s="42" t="s">
        <v>508</v>
      </c>
      <c r="C164" s="62" t="s">
        <v>488</v>
      </c>
      <c r="D164" s="39">
        <v>0</v>
      </c>
      <c r="E164" s="39">
        <v>0</v>
      </c>
      <c r="F164" s="39">
        <v>0</v>
      </c>
    </row>
    <row r="165" spans="1:6" s="2" customFormat="1" ht="81.75" hidden="1" customHeight="1" x14ac:dyDescent="0.3">
      <c r="A165" s="17"/>
      <c r="B165" s="42" t="s">
        <v>490</v>
      </c>
      <c r="C165" s="62" t="s">
        <v>489</v>
      </c>
      <c r="D165" s="39">
        <v>0</v>
      </c>
      <c r="E165" s="39">
        <v>0</v>
      </c>
      <c r="F165" s="39">
        <v>0</v>
      </c>
    </row>
    <row r="166" spans="1:6" s="2" customFormat="1" ht="21.75" hidden="1" customHeight="1" x14ac:dyDescent="0.3">
      <c r="A166" s="17"/>
      <c r="B166" s="42" t="s">
        <v>334</v>
      </c>
      <c r="C166" s="69" t="s">
        <v>335</v>
      </c>
      <c r="D166" s="39">
        <f>SUM(D167:D172)</f>
        <v>0</v>
      </c>
      <c r="E166" s="39">
        <f t="shared" ref="E166:F166" si="21">SUM(E167:E172)</f>
        <v>0</v>
      </c>
      <c r="F166" s="39">
        <f t="shared" si="21"/>
        <v>0</v>
      </c>
    </row>
    <row r="167" spans="1:6" s="2" customFormat="1" ht="158.25" hidden="1" customHeight="1" x14ac:dyDescent="0.3">
      <c r="A167" s="17"/>
      <c r="B167" s="42" t="s">
        <v>497</v>
      </c>
      <c r="C167" s="76" t="s">
        <v>498</v>
      </c>
      <c r="D167" s="39">
        <v>0</v>
      </c>
      <c r="E167" s="39">
        <v>0</v>
      </c>
      <c r="F167" s="39">
        <v>0</v>
      </c>
    </row>
    <row r="168" spans="1:6" s="2" customFormat="1" ht="78" hidden="1" customHeight="1" x14ac:dyDescent="0.3">
      <c r="A168" s="17"/>
      <c r="B168" s="36" t="s">
        <v>500</v>
      </c>
      <c r="C168" s="82" t="s">
        <v>499</v>
      </c>
      <c r="D168" s="39">
        <v>0</v>
      </c>
      <c r="E168" s="39">
        <v>0</v>
      </c>
      <c r="F168" s="39">
        <v>0</v>
      </c>
    </row>
    <row r="169" spans="1:6" s="2" customFormat="1" ht="66" hidden="1" customHeight="1" x14ac:dyDescent="0.3">
      <c r="A169" s="17"/>
      <c r="B169" s="42" t="s">
        <v>519</v>
      </c>
      <c r="C169" s="81" t="s">
        <v>501</v>
      </c>
      <c r="D169" s="39">
        <v>0</v>
      </c>
      <c r="E169" s="39">
        <v>0</v>
      </c>
      <c r="F169" s="39">
        <v>0</v>
      </c>
    </row>
    <row r="170" spans="1:6" s="2" customFormat="1" ht="66" hidden="1" customHeight="1" x14ac:dyDescent="0.3">
      <c r="A170" s="17"/>
      <c r="B170" s="42" t="s">
        <v>502</v>
      </c>
      <c r="C170" s="81" t="s">
        <v>503</v>
      </c>
      <c r="D170" s="39">
        <v>0</v>
      </c>
      <c r="E170" s="39">
        <v>0</v>
      </c>
      <c r="F170" s="39">
        <v>0</v>
      </c>
    </row>
    <row r="171" spans="1:6" s="2" customFormat="1" ht="78.75" hidden="1" customHeight="1" x14ac:dyDescent="0.3">
      <c r="A171" s="17"/>
      <c r="B171" s="42" t="s">
        <v>504</v>
      </c>
      <c r="C171" s="81" t="s">
        <v>505</v>
      </c>
      <c r="D171" s="39">
        <v>0</v>
      </c>
      <c r="E171" s="39">
        <v>0</v>
      </c>
      <c r="F171" s="39">
        <v>0</v>
      </c>
    </row>
    <row r="172" spans="1:6" s="2" customFormat="1" ht="66" hidden="1" customHeight="1" x14ac:dyDescent="0.3">
      <c r="A172" s="17"/>
      <c r="B172" s="42" t="s">
        <v>520</v>
      </c>
      <c r="C172" s="82" t="s">
        <v>506</v>
      </c>
      <c r="D172" s="39">
        <v>0</v>
      </c>
      <c r="E172" s="39">
        <v>0</v>
      </c>
      <c r="F172" s="39">
        <v>0</v>
      </c>
    </row>
    <row r="173" spans="1:6" ht="21" customHeight="1" x14ac:dyDescent="0.25">
      <c r="B173" s="41" t="s">
        <v>140</v>
      </c>
      <c r="C173" s="63" t="s">
        <v>141</v>
      </c>
      <c r="D173" s="35">
        <f>D174+D321+D325+D331</f>
        <v>2859450.54</v>
      </c>
      <c r="E173" s="35">
        <f>E174+E321+E325+E331</f>
        <v>2734087.5650000004</v>
      </c>
      <c r="F173" s="35">
        <f>F174+F321+F325+F331</f>
        <v>2925260.4980000001</v>
      </c>
    </row>
    <row r="174" spans="1:6" ht="49.95" customHeight="1" x14ac:dyDescent="0.25">
      <c r="B174" s="41" t="s">
        <v>142</v>
      </c>
      <c r="C174" s="63" t="s">
        <v>143</v>
      </c>
      <c r="D174" s="35">
        <f>D175+D176+D265+D298</f>
        <v>2859450.54</v>
      </c>
      <c r="E174" s="35">
        <f>E175+E176+E265+E298</f>
        <v>2734087.5650000004</v>
      </c>
      <c r="F174" s="35">
        <f>F175+F176+F265+F298</f>
        <v>2925260.4980000001</v>
      </c>
    </row>
    <row r="175" spans="1:6" ht="42" hidden="1" customHeight="1" x14ac:dyDescent="0.25">
      <c r="A175" s="24"/>
      <c r="B175" s="41" t="s">
        <v>383</v>
      </c>
      <c r="C175" s="63" t="s">
        <v>384</v>
      </c>
      <c r="D175" s="35">
        <v>0</v>
      </c>
      <c r="E175" s="35">
        <v>0</v>
      </c>
      <c r="F175" s="35">
        <v>0</v>
      </c>
    </row>
    <row r="176" spans="1:6" ht="49.95" customHeight="1" x14ac:dyDescent="0.25">
      <c r="B176" s="41" t="s">
        <v>227</v>
      </c>
      <c r="C176" s="63" t="s">
        <v>144</v>
      </c>
      <c r="D176" s="35">
        <f>SUM(D177+D178+D179+D180+D183+D185+D186+D187+D188+D189+D190+D191+D193+D194+D202+D203+D204+D205+D208)</f>
        <v>579431.79</v>
      </c>
      <c r="E176" s="35">
        <f t="shared" ref="E176:F176" si="22">SUM(E177+E178+E179+E180+E183+E185+E186+E187+E188+E189+E190+E191+E193+E194+E202+E203+E204+E205+E208)</f>
        <v>449514.87000000005</v>
      </c>
      <c r="F176" s="35">
        <f t="shared" si="22"/>
        <v>654357.54</v>
      </c>
    </row>
    <row r="177" spans="2:7" ht="141.75" hidden="1" customHeight="1" x14ac:dyDescent="0.35">
      <c r="B177" s="42" t="s">
        <v>426</v>
      </c>
      <c r="C177" s="69" t="s">
        <v>163</v>
      </c>
      <c r="D177" s="37">
        <v>0</v>
      </c>
      <c r="E177" s="37">
        <v>0</v>
      </c>
      <c r="F177" s="37">
        <v>0</v>
      </c>
      <c r="G177" s="9"/>
    </row>
    <row r="178" spans="2:7" ht="134.4" hidden="1" customHeight="1" x14ac:dyDescent="0.25">
      <c r="B178" s="42" t="s">
        <v>427</v>
      </c>
      <c r="C178" s="69" t="s">
        <v>207</v>
      </c>
      <c r="D178" s="37">
        <v>0</v>
      </c>
      <c r="E178" s="37">
        <v>0</v>
      </c>
      <c r="F178" s="37">
        <v>0</v>
      </c>
    </row>
    <row r="179" spans="2:7" ht="167.25" hidden="1" customHeight="1" x14ac:dyDescent="0.25">
      <c r="B179" s="50" t="s">
        <v>428</v>
      </c>
      <c r="C179" s="69" t="s">
        <v>390</v>
      </c>
      <c r="D179" s="37">
        <v>0</v>
      </c>
      <c r="E179" s="37">
        <v>0</v>
      </c>
      <c r="F179" s="37">
        <v>0</v>
      </c>
    </row>
    <row r="180" spans="2:7" ht="145.5" hidden="1" customHeight="1" x14ac:dyDescent="0.25">
      <c r="B180" s="50" t="s">
        <v>429</v>
      </c>
      <c r="C180" s="69" t="s">
        <v>370</v>
      </c>
      <c r="D180" s="37"/>
      <c r="E180" s="37"/>
      <c r="F180" s="37"/>
    </row>
    <row r="181" spans="2:7" ht="84.15" hidden="1" customHeight="1" x14ac:dyDescent="0.25">
      <c r="B181" s="50" t="s">
        <v>228</v>
      </c>
      <c r="C181" s="69" t="s">
        <v>324</v>
      </c>
      <c r="D181" s="47"/>
      <c r="E181" s="48"/>
      <c r="F181" s="48"/>
    </row>
    <row r="182" spans="2:7" ht="62.4" hidden="1" customHeight="1" x14ac:dyDescent="0.25">
      <c r="B182" s="50" t="s">
        <v>229</v>
      </c>
      <c r="C182" s="69" t="s">
        <v>230</v>
      </c>
      <c r="D182" s="47"/>
      <c r="E182" s="49"/>
      <c r="F182" s="49"/>
    </row>
    <row r="183" spans="2:7" ht="156" hidden="1" x14ac:dyDescent="0.25">
      <c r="B183" s="43" t="s">
        <v>430</v>
      </c>
      <c r="C183" s="51" t="s">
        <v>316</v>
      </c>
      <c r="D183" s="47"/>
      <c r="E183" s="47"/>
      <c r="F183" s="47"/>
    </row>
    <row r="184" spans="2:7" ht="86.25" hidden="1" customHeight="1" x14ac:dyDescent="0.25">
      <c r="B184" s="50" t="s">
        <v>478</v>
      </c>
      <c r="C184" s="69" t="s">
        <v>325</v>
      </c>
      <c r="D184" s="47">
        <v>0</v>
      </c>
      <c r="E184" s="47">
        <v>0</v>
      </c>
      <c r="F184" s="47">
        <v>0</v>
      </c>
    </row>
    <row r="185" spans="2:7" ht="210.15" hidden="1" customHeight="1" x14ac:dyDescent="0.25">
      <c r="B185" s="43" t="s">
        <v>450</v>
      </c>
      <c r="C185" s="51" t="s">
        <v>317</v>
      </c>
      <c r="D185" s="47"/>
      <c r="E185" s="47"/>
      <c r="F185" s="47"/>
    </row>
    <row r="186" spans="2:7" ht="27" hidden="1" customHeight="1" x14ac:dyDescent="0.25">
      <c r="B186" s="43" t="s">
        <v>431</v>
      </c>
      <c r="C186" s="72" t="s">
        <v>397</v>
      </c>
      <c r="D186" s="37">
        <v>0</v>
      </c>
      <c r="E186" s="37">
        <v>0</v>
      </c>
      <c r="F186" s="37">
        <v>0</v>
      </c>
    </row>
    <row r="187" spans="2:7" ht="99.6" customHeight="1" x14ac:dyDescent="0.25">
      <c r="B187" s="50" t="s">
        <v>432</v>
      </c>
      <c r="C187" s="69" t="s">
        <v>326</v>
      </c>
      <c r="D187" s="37">
        <v>113962.3</v>
      </c>
      <c r="E187" s="37">
        <v>121334.6</v>
      </c>
      <c r="F187" s="37">
        <v>114268.7</v>
      </c>
    </row>
    <row r="188" spans="2:7" ht="96.6" customHeight="1" x14ac:dyDescent="0.25">
      <c r="B188" s="50" t="s">
        <v>433</v>
      </c>
      <c r="C188" s="69" t="s">
        <v>208</v>
      </c>
      <c r="D188" s="37">
        <v>5663.47</v>
      </c>
      <c r="E188" s="37">
        <v>5478</v>
      </c>
      <c r="F188" s="37">
        <v>5565.96</v>
      </c>
    </row>
    <row r="189" spans="2:7" ht="47.25" hidden="1" customHeight="1" x14ac:dyDescent="0.25">
      <c r="B189" s="50" t="s">
        <v>434</v>
      </c>
      <c r="C189" s="69" t="s">
        <v>209</v>
      </c>
      <c r="D189" s="37">
        <v>0</v>
      </c>
      <c r="E189" s="37">
        <v>0</v>
      </c>
      <c r="F189" s="37">
        <v>0</v>
      </c>
    </row>
    <row r="190" spans="2:7" ht="66" customHeight="1" x14ac:dyDescent="0.25">
      <c r="B190" s="50" t="s">
        <v>435</v>
      </c>
      <c r="C190" s="69" t="s">
        <v>231</v>
      </c>
      <c r="D190" s="37">
        <v>7492.12</v>
      </c>
      <c r="E190" s="37">
        <v>7348.14</v>
      </c>
      <c r="F190" s="37">
        <v>7052.86</v>
      </c>
    </row>
    <row r="191" spans="2:7" ht="36.6" customHeight="1" x14ac:dyDescent="0.25">
      <c r="B191" s="50" t="s">
        <v>436</v>
      </c>
      <c r="C191" s="69" t="s">
        <v>437</v>
      </c>
      <c r="D191" s="37">
        <v>356.1</v>
      </c>
      <c r="E191" s="37">
        <v>363.65</v>
      </c>
      <c r="F191" s="37">
        <v>373.96</v>
      </c>
    </row>
    <row r="192" spans="2:7" ht="84.75" hidden="1" customHeight="1" x14ac:dyDescent="0.25">
      <c r="B192" s="50" t="s">
        <v>232</v>
      </c>
      <c r="C192" s="69" t="s">
        <v>233</v>
      </c>
      <c r="D192" s="48"/>
      <c r="E192" s="48"/>
      <c r="F192" s="48"/>
    </row>
    <row r="193" spans="2:6" ht="89.4" customHeight="1" x14ac:dyDescent="0.25">
      <c r="B193" s="50" t="s">
        <v>526</v>
      </c>
      <c r="C193" s="69" t="s">
        <v>527</v>
      </c>
      <c r="D193" s="48">
        <v>3833.49</v>
      </c>
      <c r="E193" s="48">
        <v>13090.88</v>
      </c>
      <c r="F193" s="48">
        <v>1251.7</v>
      </c>
    </row>
    <row r="194" spans="2:6" ht="54.6" customHeight="1" x14ac:dyDescent="0.25">
      <c r="B194" s="50" t="s">
        <v>234</v>
      </c>
      <c r="C194" s="76" t="s">
        <v>318</v>
      </c>
      <c r="D194" s="52">
        <f>SUM(D195:D201)</f>
        <v>340908.7</v>
      </c>
      <c r="E194" s="52">
        <f>SUM(E195:E201)</f>
        <v>0</v>
      </c>
      <c r="F194" s="52">
        <f>SUM(F195:F201)</f>
        <v>0</v>
      </c>
    </row>
    <row r="195" spans="2:6" ht="42" hidden="1" customHeight="1" x14ac:dyDescent="0.25">
      <c r="B195" s="50"/>
      <c r="C195" s="69" t="s">
        <v>438</v>
      </c>
      <c r="D195" s="53"/>
      <c r="E195" s="53"/>
      <c r="F195" s="53"/>
    </row>
    <row r="196" spans="2:6" ht="42" hidden="1" customHeight="1" x14ac:dyDescent="0.25">
      <c r="B196" s="88"/>
      <c r="C196" s="69" t="s">
        <v>439</v>
      </c>
      <c r="D196" s="53"/>
      <c r="E196" s="53"/>
      <c r="F196" s="53"/>
    </row>
    <row r="197" spans="2:6" ht="81.75" customHeight="1" x14ac:dyDescent="0.25">
      <c r="B197" s="88"/>
      <c r="C197" s="73" t="s">
        <v>440</v>
      </c>
      <c r="D197" s="52">
        <v>201107.41</v>
      </c>
      <c r="E197" s="52">
        <v>0</v>
      </c>
      <c r="F197" s="52">
        <v>0</v>
      </c>
    </row>
    <row r="198" spans="2:6" ht="96.75" customHeight="1" x14ac:dyDescent="0.25">
      <c r="B198" s="89"/>
      <c r="C198" s="73" t="s">
        <v>473</v>
      </c>
      <c r="D198" s="52">
        <v>139801.29</v>
      </c>
      <c r="E198" s="52">
        <v>0</v>
      </c>
      <c r="F198" s="52">
        <v>0</v>
      </c>
    </row>
    <row r="199" spans="2:6" ht="42" hidden="1" customHeight="1" x14ac:dyDescent="0.25">
      <c r="B199" s="89"/>
      <c r="C199" s="69" t="s">
        <v>319</v>
      </c>
      <c r="D199" s="53"/>
      <c r="E199" s="53"/>
      <c r="F199" s="53"/>
    </row>
    <row r="200" spans="2:6" ht="27.75" hidden="1" customHeight="1" x14ac:dyDescent="0.25">
      <c r="B200" s="50"/>
      <c r="C200" s="69" t="s">
        <v>330</v>
      </c>
      <c r="D200" s="47"/>
      <c r="E200" s="47"/>
      <c r="F200" s="47"/>
    </row>
    <row r="201" spans="2:6" ht="30" hidden="1" customHeight="1" x14ac:dyDescent="0.25">
      <c r="B201" s="50"/>
      <c r="C201" s="69" t="s">
        <v>338</v>
      </c>
      <c r="D201" s="47"/>
      <c r="E201" s="47"/>
      <c r="F201" s="47"/>
    </row>
    <row r="202" spans="2:6" ht="19.2" hidden="1" customHeight="1" x14ac:dyDescent="0.25">
      <c r="B202" s="42" t="s">
        <v>235</v>
      </c>
      <c r="C202" s="69" t="s">
        <v>236</v>
      </c>
      <c r="D202" s="37"/>
      <c r="E202" s="37"/>
      <c r="F202" s="37"/>
    </row>
    <row r="203" spans="2:6" ht="72.599999999999994" hidden="1" customHeight="1" x14ac:dyDescent="0.25">
      <c r="B203" s="50" t="s">
        <v>474</v>
      </c>
      <c r="C203" s="69" t="s">
        <v>475</v>
      </c>
      <c r="D203" s="37">
        <v>0</v>
      </c>
      <c r="E203" s="37">
        <v>0</v>
      </c>
      <c r="F203" s="37">
        <v>0</v>
      </c>
    </row>
    <row r="204" spans="2:6" ht="120.6" hidden="1" customHeight="1" x14ac:dyDescent="0.25">
      <c r="B204" s="42" t="s">
        <v>398</v>
      </c>
      <c r="C204" s="72" t="s">
        <v>399</v>
      </c>
      <c r="D204" s="37">
        <v>0</v>
      </c>
      <c r="E204" s="37">
        <v>0</v>
      </c>
      <c r="F204" s="37">
        <v>0</v>
      </c>
    </row>
    <row r="205" spans="2:6" ht="54.6" hidden="1" customHeight="1" x14ac:dyDescent="0.25">
      <c r="B205" s="50" t="s">
        <v>237</v>
      </c>
      <c r="C205" s="69" t="s">
        <v>162</v>
      </c>
      <c r="D205" s="37">
        <f>SUM(D206:D207)</f>
        <v>0</v>
      </c>
      <c r="E205" s="37">
        <f>SUM(E206:E207)</f>
        <v>0</v>
      </c>
      <c r="F205" s="37">
        <f>SUM(F206:F207)</f>
        <v>0</v>
      </c>
    </row>
    <row r="206" spans="2:6" ht="52.95" hidden="1" customHeight="1" x14ac:dyDescent="0.25">
      <c r="B206" s="118"/>
      <c r="C206" s="69" t="s">
        <v>272</v>
      </c>
      <c r="D206" s="37">
        <v>0</v>
      </c>
      <c r="E206" s="37">
        <v>0</v>
      </c>
      <c r="F206" s="37">
        <v>0</v>
      </c>
    </row>
    <row r="207" spans="2:6" ht="72.599999999999994" hidden="1" customHeight="1" x14ac:dyDescent="0.25">
      <c r="B207" s="118"/>
      <c r="C207" s="69" t="s">
        <v>238</v>
      </c>
      <c r="D207" s="37"/>
      <c r="E207" s="37"/>
      <c r="F207" s="37"/>
    </row>
    <row r="208" spans="2:6" ht="36" customHeight="1" x14ac:dyDescent="0.25">
      <c r="B208" s="42" t="s">
        <v>239</v>
      </c>
      <c r="C208" s="69" t="s">
        <v>145</v>
      </c>
      <c r="D208" s="37">
        <f>SUM(D209:D264)</f>
        <v>107215.61</v>
      </c>
      <c r="E208" s="37">
        <f>SUM(E209:E264)</f>
        <v>301899.60000000003</v>
      </c>
      <c r="F208" s="37">
        <f>SUM(F209:F264)</f>
        <v>525844.36</v>
      </c>
    </row>
    <row r="209" spans="2:8" ht="191.25" hidden="1" customHeight="1" x14ac:dyDescent="0.25">
      <c r="B209" s="42"/>
      <c r="C209" s="69" t="s">
        <v>288</v>
      </c>
      <c r="D209" s="37"/>
      <c r="E209" s="37"/>
      <c r="F209" s="37"/>
    </row>
    <row r="210" spans="2:8" ht="102.75" hidden="1" customHeight="1" x14ac:dyDescent="0.25">
      <c r="B210" s="59"/>
      <c r="C210" s="62" t="s">
        <v>356</v>
      </c>
      <c r="D210" s="37">
        <v>0</v>
      </c>
      <c r="E210" s="37">
        <v>0</v>
      </c>
      <c r="F210" s="37">
        <v>0</v>
      </c>
    </row>
    <row r="211" spans="2:8" ht="62.4" hidden="1" customHeight="1" x14ac:dyDescent="0.25">
      <c r="B211" s="42"/>
      <c r="C211" s="62" t="s">
        <v>327</v>
      </c>
      <c r="D211" s="47"/>
      <c r="E211" s="47"/>
      <c r="F211" s="47"/>
    </row>
    <row r="212" spans="2:8" ht="83.25" hidden="1" customHeight="1" x14ac:dyDescent="0.25">
      <c r="B212" s="42"/>
      <c r="C212" s="62" t="s">
        <v>271</v>
      </c>
      <c r="D212" s="47"/>
      <c r="E212" s="47"/>
      <c r="F212" s="47"/>
    </row>
    <row r="213" spans="2:8" ht="45.75" hidden="1" customHeight="1" x14ac:dyDescent="0.25">
      <c r="B213" s="59"/>
      <c r="C213" s="69" t="s">
        <v>210</v>
      </c>
      <c r="D213" s="47"/>
      <c r="E213" s="47"/>
      <c r="F213" s="47"/>
    </row>
    <row r="214" spans="2:8" ht="63" hidden="1" customHeight="1" x14ac:dyDescent="0.25">
      <c r="B214" s="59"/>
      <c r="C214" s="69" t="s">
        <v>441</v>
      </c>
      <c r="D214" s="37">
        <v>0</v>
      </c>
      <c r="E214" s="37">
        <v>0</v>
      </c>
      <c r="F214" s="37">
        <v>0</v>
      </c>
    </row>
    <row r="215" spans="2:8" ht="112.65" hidden="1" customHeight="1" x14ac:dyDescent="0.25">
      <c r="B215" s="42"/>
      <c r="C215" s="76" t="s">
        <v>298</v>
      </c>
      <c r="D215" s="47"/>
      <c r="E215" s="47"/>
      <c r="F215" s="47"/>
    </row>
    <row r="216" spans="2:8" ht="28.95" hidden="1" customHeight="1" x14ac:dyDescent="0.25">
      <c r="B216" s="87"/>
      <c r="C216" s="69" t="s">
        <v>284</v>
      </c>
      <c r="D216" s="47"/>
      <c r="E216" s="54"/>
      <c r="F216" s="54"/>
    </row>
    <row r="217" spans="2:8" ht="51.75" customHeight="1" x14ac:dyDescent="0.25">
      <c r="B217" s="87"/>
      <c r="C217" s="102" t="s">
        <v>391</v>
      </c>
      <c r="D217" s="37">
        <v>92295.81</v>
      </c>
      <c r="E217" s="37">
        <v>0</v>
      </c>
      <c r="F217" s="37">
        <v>207828.36</v>
      </c>
    </row>
    <row r="218" spans="2:8" ht="125.25" hidden="1" customHeight="1" x14ac:dyDescent="0.25">
      <c r="B218" s="55"/>
      <c r="C218" s="103" t="s">
        <v>346</v>
      </c>
      <c r="D218" s="37">
        <v>0</v>
      </c>
      <c r="E218" s="37">
        <v>0</v>
      </c>
      <c r="F218" s="37">
        <v>0</v>
      </c>
    </row>
    <row r="219" spans="2:8" ht="25.5" hidden="1" customHeight="1" x14ac:dyDescent="0.25">
      <c r="B219" s="44"/>
      <c r="C219" s="68" t="s">
        <v>283</v>
      </c>
      <c r="D219" s="47"/>
      <c r="E219" s="47"/>
      <c r="F219" s="47"/>
    </row>
    <row r="220" spans="2:8" ht="64.5" hidden="1" customHeight="1" x14ac:dyDescent="0.25">
      <c r="B220" s="55"/>
      <c r="C220" s="68" t="s">
        <v>442</v>
      </c>
      <c r="D220" s="37">
        <v>0</v>
      </c>
      <c r="E220" s="37">
        <v>0</v>
      </c>
      <c r="F220" s="37">
        <v>0</v>
      </c>
    </row>
    <row r="221" spans="2:8" ht="84.75" hidden="1" customHeight="1" x14ac:dyDescent="0.25">
      <c r="B221" s="44"/>
      <c r="C221" s="73" t="s">
        <v>211</v>
      </c>
      <c r="D221" s="49"/>
      <c r="E221" s="54"/>
      <c r="F221" s="54"/>
      <c r="G221" s="8"/>
      <c r="H221" s="8"/>
    </row>
    <row r="222" spans="2:8" ht="84.75" hidden="1" customHeight="1" x14ac:dyDescent="0.25">
      <c r="B222" s="55"/>
      <c r="C222" s="73" t="s">
        <v>279</v>
      </c>
      <c r="D222" s="47"/>
      <c r="E222" s="47"/>
      <c r="F222" s="47"/>
    </row>
    <row r="223" spans="2:8" ht="103.65" hidden="1" customHeight="1" x14ac:dyDescent="0.25">
      <c r="B223" s="44"/>
      <c r="C223" s="73" t="s">
        <v>285</v>
      </c>
      <c r="D223" s="47"/>
      <c r="E223" s="47"/>
      <c r="F223" s="47"/>
    </row>
    <row r="224" spans="2:8" ht="68.25" hidden="1" customHeight="1" x14ac:dyDescent="0.25">
      <c r="B224" s="55"/>
      <c r="C224" s="73" t="s">
        <v>357</v>
      </c>
      <c r="D224" s="37">
        <v>0</v>
      </c>
      <c r="E224" s="37">
        <v>0</v>
      </c>
      <c r="F224" s="37">
        <v>0</v>
      </c>
    </row>
    <row r="225" spans="2:6" ht="83.25" hidden="1" customHeight="1" x14ac:dyDescent="0.25">
      <c r="B225" s="44"/>
      <c r="C225" s="73" t="s">
        <v>164</v>
      </c>
      <c r="D225" s="37"/>
      <c r="E225" s="37"/>
      <c r="F225" s="37"/>
    </row>
    <row r="226" spans="2:6" ht="126.75" hidden="1" customHeight="1" x14ac:dyDescent="0.25">
      <c r="B226" s="44"/>
      <c r="C226" s="73" t="s">
        <v>165</v>
      </c>
      <c r="D226" s="37"/>
      <c r="E226" s="37"/>
      <c r="F226" s="37"/>
    </row>
    <row r="227" spans="2:6" ht="146.25" hidden="1" customHeight="1" x14ac:dyDescent="0.25">
      <c r="B227" s="44"/>
      <c r="C227" s="73" t="s">
        <v>240</v>
      </c>
      <c r="D227" s="37"/>
      <c r="E227" s="37"/>
      <c r="F227" s="37"/>
    </row>
    <row r="228" spans="2:6" ht="187.5" hidden="1" customHeight="1" x14ac:dyDescent="0.25">
      <c r="B228" s="44"/>
      <c r="C228" s="73" t="s">
        <v>212</v>
      </c>
      <c r="D228" s="37"/>
      <c r="E228" s="37"/>
      <c r="F228" s="37"/>
    </row>
    <row r="229" spans="2:6" ht="106.5" hidden="1" customHeight="1" x14ac:dyDescent="0.25">
      <c r="B229" s="44"/>
      <c r="C229" s="73" t="s">
        <v>241</v>
      </c>
      <c r="D229" s="37"/>
      <c r="E229" s="37"/>
      <c r="F229" s="37"/>
    </row>
    <row r="230" spans="2:6" ht="121.65" hidden="1" customHeight="1" x14ac:dyDescent="0.25">
      <c r="B230" s="44"/>
      <c r="C230" s="73" t="s">
        <v>160</v>
      </c>
      <c r="D230" s="37"/>
      <c r="E230" s="37"/>
      <c r="F230" s="37"/>
    </row>
    <row r="231" spans="2:6" ht="63.75" hidden="1" customHeight="1" x14ac:dyDescent="0.25">
      <c r="B231" s="44"/>
      <c r="C231" s="73" t="s">
        <v>166</v>
      </c>
      <c r="D231" s="37"/>
      <c r="E231" s="37"/>
      <c r="F231" s="37"/>
    </row>
    <row r="232" spans="2:6" ht="121.65" hidden="1" customHeight="1" x14ac:dyDescent="0.25">
      <c r="B232" s="44"/>
      <c r="C232" s="73" t="s">
        <v>167</v>
      </c>
      <c r="D232" s="37"/>
      <c r="E232" s="37"/>
      <c r="F232" s="37"/>
    </row>
    <row r="233" spans="2:6" ht="86.25" hidden="1" customHeight="1" x14ac:dyDescent="0.25">
      <c r="B233" s="44"/>
      <c r="C233" s="73" t="s">
        <v>168</v>
      </c>
      <c r="D233" s="37"/>
      <c r="E233" s="37"/>
      <c r="F233" s="37"/>
    </row>
    <row r="234" spans="2:6" ht="66.150000000000006" hidden="1" customHeight="1" x14ac:dyDescent="0.25">
      <c r="B234" s="44"/>
      <c r="C234" s="73" t="s">
        <v>169</v>
      </c>
      <c r="D234" s="37"/>
      <c r="E234" s="37"/>
      <c r="F234" s="37"/>
    </row>
    <row r="235" spans="2:6" ht="61.5" hidden="1" customHeight="1" x14ac:dyDescent="0.25">
      <c r="B235" s="55"/>
      <c r="C235" s="73" t="s">
        <v>443</v>
      </c>
      <c r="D235" s="37">
        <v>0</v>
      </c>
      <c r="E235" s="37">
        <v>0</v>
      </c>
      <c r="F235" s="37">
        <v>0</v>
      </c>
    </row>
    <row r="236" spans="2:6" ht="49.5" hidden="1" customHeight="1" x14ac:dyDescent="0.25">
      <c r="B236" s="55"/>
      <c r="C236" s="67" t="s">
        <v>302</v>
      </c>
      <c r="D236" s="37">
        <v>0</v>
      </c>
      <c r="E236" s="37">
        <v>0</v>
      </c>
      <c r="F236" s="37">
        <v>0</v>
      </c>
    </row>
    <row r="237" spans="2:6" ht="113.25" hidden="1" customHeight="1" x14ac:dyDescent="0.25">
      <c r="B237" s="55"/>
      <c r="C237" s="73" t="s">
        <v>170</v>
      </c>
      <c r="D237" s="37">
        <v>0</v>
      </c>
      <c r="E237" s="37">
        <v>0</v>
      </c>
      <c r="F237" s="37">
        <v>0</v>
      </c>
    </row>
    <row r="238" spans="2:6" ht="81" hidden="1" customHeight="1" x14ac:dyDescent="0.25">
      <c r="B238" s="44"/>
      <c r="C238" s="73" t="s">
        <v>146</v>
      </c>
      <c r="D238" s="47"/>
      <c r="E238" s="47"/>
      <c r="F238" s="47"/>
    </row>
    <row r="239" spans="2:6" ht="38.4" customHeight="1" x14ac:dyDescent="0.25">
      <c r="B239" s="55"/>
      <c r="C239" s="73" t="s">
        <v>171</v>
      </c>
      <c r="D239" s="37">
        <v>5054</v>
      </c>
      <c r="E239" s="37">
        <v>5093</v>
      </c>
      <c r="F239" s="37">
        <v>5093</v>
      </c>
    </row>
    <row r="240" spans="2:6" ht="85.65" hidden="1" customHeight="1" x14ac:dyDescent="0.25">
      <c r="B240" s="44"/>
      <c r="C240" s="73" t="s">
        <v>213</v>
      </c>
      <c r="D240" s="47"/>
      <c r="E240" s="47"/>
      <c r="F240" s="47"/>
    </row>
    <row r="241" spans="2:6" ht="102.75" hidden="1" customHeight="1" x14ac:dyDescent="0.25">
      <c r="B241" s="44"/>
      <c r="C241" s="73" t="s">
        <v>242</v>
      </c>
      <c r="D241" s="37"/>
      <c r="E241" s="37"/>
      <c r="F241" s="37"/>
    </row>
    <row r="242" spans="2:6" ht="148.65" hidden="1" customHeight="1" x14ac:dyDescent="0.25">
      <c r="B242" s="44"/>
      <c r="C242" s="73" t="s">
        <v>172</v>
      </c>
      <c r="D242" s="37"/>
      <c r="E242" s="37"/>
      <c r="F242" s="37"/>
    </row>
    <row r="243" spans="2:6" ht="213" hidden="1" customHeight="1" x14ac:dyDescent="0.25">
      <c r="B243" s="55"/>
      <c r="C243" s="73" t="s">
        <v>348</v>
      </c>
      <c r="D243" s="47"/>
      <c r="E243" s="47"/>
      <c r="F243" s="47"/>
    </row>
    <row r="244" spans="2:6" ht="146.25" hidden="1" customHeight="1" x14ac:dyDescent="0.25">
      <c r="B244" s="44"/>
      <c r="C244" s="73" t="s">
        <v>173</v>
      </c>
      <c r="D244" s="37"/>
      <c r="E244" s="37"/>
      <c r="F244" s="37"/>
    </row>
    <row r="245" spans="2:6" ht="39.75" hidden="1" customHeight="1" x14ac:dyDescent="0.25">
      <c r="B245" s="55"/>
      <c r="C245" s="73" t="s">
        <v>243</v>
      </c>
      <c r="D245" s="47"/>
      <c r="E245" s="47"/>
      <c r="F245" s="47"/>
    </row>
    <row r="246" spans="2:6" ht="79.5" hidden="1" customHeight="1" x14ac:dyDescent="0.25">
      <c r="B246" s="44"/>
      <c r="C246" s="73" t="s">
        <v>174</v>
      </c>
      <c r="D246" s="37"/>
      <c r="E246" s="37"/>
      <c r="F246" s="37"/>
    </row>
    <row r="247" spans="2:6" ht="84.75" hidden="1" customHeight="1" x14ac:dyDescent="0.25">
      <c r="B247" s="44"/>
      <c r="C247" s="73" t="s">
        <v>214</v>
      </c>
      <c r="D247" s="37"/>
      <c r="E247" s="37"/>
      <c r="F247" s="37"/>
    </row>
    <row r="248" spans="2:6" ht="42" hidden="1" customHeight="1" x14ac:dyDescent="0.25">
      <c r="B248" s="55"/>
      <c r="C248" s="73" t="s">
        <v>355</v>
      </c>
      <c r="D248" s="47"/>
      <c r="E248" s="37"/>
      <c r="F248" s="37"/>
    </row>
    <row r="249" spans="2:6" ht="127.5" hidden="1" customHeight="1" x14ac:dyDescent="0.25">
      <c r="B249" s="44"/>
      <c r="C249" s="73" t="s">
        <v>215</v>
      </c>
      <c r="D249" s="37"/>
      <c r="E249" s="37"/>
      <c r="F249" s="37"/>
    </row>
    <row r="250" spans="2:6" ht="131.25" hidden="1" customHeight="1" x14ac:dyDescent="0.25">
      <c r="B250" s="44"/>
      <c r="C250" s="73" t="s">
        <v>216</v>
      </c>
      <c r="D250" s="37"/>
      <c r="E250" s="37"/>
      <c r="F250" s="37"/>
    </row>
    <row r="251" spans="2:6" ht="124.5" hidden="1" customHeight="1" x14ac:dyDescent="0.25">
      <c r="B251" s="44"/>
      <c r="C251" s="73" t="s">
        <v>217</v>
      </c>
      <c r="D251" s="37"/>
      <c r="E251" s="37"/>
      <c r="F251" s="37"/>
    </row>
    <row r="252" spans="2:6" ht="60.75" hidden="1" customHeight="1" x14ac:dyDescent="0.25">
      <c r="B252" s="44"/>
      <c r="C252" s="74" t="s">
        <v>244</v>
      </c>
      <c r="D252" s="49"/>
      <c r="E252" s="54"/>
      <c r="F252" s="54"/>
    </row>
    <row r="253" spans="2:6" ht="42.75" hidden="1" customHeight="1" x14ac:dyDescent="0.25">
      <c r="B253" s="44"/>
      <c r="C253" s="74" t="s">
        <v>245</v>
      </c>
      <c r="D253" s="37"/>
      <c r="E253" s="37"/>
      <c r="F253" s="37"/>
    </row>
    <row r="254" spans="2:6" ht="123.75" hidden="1" customHeight="1" x14ac:dyDescent="0.25">
      <c r="B254" s="44"/>
      <c r="C254" s="73" t="s">
        <v>287</v>
      </c>
      <c r="D254" s="49"/>
      <c r="E254" s="54"/>
      <c r="F254" s="54"/>
    </row>
    <row r="255" spans="2:6" ht="43.5" hidden="1" customHeight="1" x14ac:dyDescent="0.25">
      <c r="B255" s="44"/>
      <c r="C255" s="73" t="s">
        <v>273</v>
      </c>
      <c r="D255" s="49"/>
      <c r="E255" s="49"/>
      <c r="F255" s="49"/>
    </row>
    <row r="256" spans="2:6" ht="45.75" hidden="1" customHeight="1" x14ac:dyDescent="0.25">
      <c r="B256" s="44"/>
      <c r="C256" s="73" t="s">
        <v>282</v>
      </c>
      <c r="D256" s="54"/>
      <c r="E256" s="54"/>
      <c r="F256" s="54"/>
    </row>
    <row r="257" spans="2:6" ht="48.75" hidden="1" customHeight="1" x14ac:dyDescent="0.25">
      <c r="B257" s="55"/>
      <c r="C257" s="104" t="s">
        <v>299</v>
      </c>
      <c r="D257" s="37">
        <v>0</v>
      </c>
      <c r="E257" s="37">
        <v>0</v>
      </c>
      <c r="F257" s="37">
        <v>0</v>
      </c>
    </row>
    <row r="258" spans="2:6" ht="40.65" hidden="1" customHeight="1" x14ac:dyDescent="0.25">
      <c r="B258" s="55"/>
      <c r="C258" s="74" t="s">
        <v>358</v>
      </c>
      <c r="D258" s="37">
        <v>0</v>
      </c>
      <c r="E258" s="37">
        <v>0</v>
      </c>
      <c r="F258" s="37">
        <v>0</v>
      </c>
    </row>
    <row r="259" spans="2:6" ht="26.25" hidden="1" customHeight="1" x14ac:dyDescent="0.25">
      <c r="B259" s="55"/>
      <c r="C259" s="102" t="s">
        <v>400</v>
      </c>
      <c r="D259" s="37">
        <v>0</v>
      </c>
      <c r="E259" s="37">
        <v>0</v>
      </c>
      <c r="F259" s="37">
        <v>0</v>
      </c>
    </row>
    <row r="260" spans="2:6" ht="83.25" hidden="1" customHeight="1" x14ac:dyDescent="0.25">
      <c r="B260" s="55"/>
      <c r="C260" s="102" t="s">
        <v>401</v>
      </c>
      <c r="D260" s="37">
        <v>0</v>
      </c>
      <c r="E260" s="37">
        <v>0</v>
      </c>
      <c r="F260" s="37">
        <v>0</v>
      </c>
    </row>
    <row r="261" spans="2:6" ht="78" customHeight="1" x14ac:dyDescent="0.25">
      <c r="B261" s="55"/>
      <c r="C261" s="106" t="s">
        <v>477</v>
      </c>
      <c r="D261" s="107">
        <v>0</v>
      </c>
      <c r="E261" s="107">
        <v>14456.34</v>
      </c>
      <c r="F261" s="107">
        <v>0</v>
      </c>
    </row>
    <row r="262" spans="2:6" ht="70.2" customHeight="1" x14ac:dyDescent="0.25">
      <c r="B262" s="55"/>
      <c r="C262" s="105" t="s">
        <v>521</v>
      </c>
      <c r="D262" s="37">
        <v>0</v>
      </c>
      <c r="E262" s="37">
        <v>280467.45</v>
      </c>
      <c r="F262" s="37">
        <v>312923</v>
      </c>
    </row>
    <row r="263" spans="2:6" ht="84" customHeight="1" x14ac:dyDescent="0.25">
      <c r="B263" s="56"/>
      <c r="C263" s="110" t="s">
        <v>525</v>
      </c>
      <c r="D263" s="37">
        <v>9865.7999999999993</v>
      </c>
      <c r="E263" s="37">
        <v>1882.81</v>
      </c>
      <c r="F263" s="37">
        <v>0</v>
      </c>
    </row>
    <row r="264" spans="2:6" ht="32.25" hidden="1" customHeight="1" x14ac:dyDescent="0.25">
      <c r="B264" s="56"/>
      <c r="C264" s="108" t="s">
        <v>463</v>
      </c>
      <c r="D264" s="109">
        <v>0</v>
      </c>
      <c r="E264" s="109">
        <v>0</v>
      </c>
      <c r="F264" s="109">
        <v>0</v>
      </c>
    </row>
    <row r="265" spans="2:6" ht="33" customHeight="1" x14ac:dyDescent="0.25">
      <c r="B265" s="41" t="s">
        <v>246</v>
      </c>
      <c r="C265" s="63" t="s">
        <v>175</v>
      </c>
      <c r="D265" s="35">
        <f>D266+D267+D268+D279+D280+D281+D283+D284+D285+D286+D287</f>
        <v>2190765.69</v>
      </c>
      <c r="E265" s="35">
        <f>E266+E267+E268+E279+E280+E281+E283+E284+E285+E286+E287</f>
        <v>2201575.4550000001</v>
      </c>
      <c r="F265" s="35">
        <f>F266+F267+F268+F279+F280+F281+F283+F284+F285+F286+F287</f>
        <v>2187845.5279999999</v>
      </c>
    </row>
    <row r="266" spans="2:6" ht="35.4" hidden="1" customHeight="1" x14ac:dyDescent="0.25">
      <c r="B266" s="58"/>
      <c r="C266" s="69"/>
      <c r="D266" s="47"/>
      <c r="E266" s="37"/>
      <c r="F266" s="37"/>
    </row>
    <row r="267" spans="2:6" ht="62.4" hidden="1" customHeight="1" x14ac:dyDescent="0.25">
      <c r="B267" s="42" t="s">
        <v>451</v>
      </c>
      <c r="C267" s="69" t="s">
        <v>147</v>
      </c>
      <c r="D267" s="47"/>
      <c r="E267" s="47"/>
      <c r="F267" s="47"/>
    </row>
    <row r="268" spans="2:6" ht="52.2" customHeight="1" x14ac:dyDescent="0.25">
      <c r="B268" s="42" t="s">
        <v>247</v>
      </c>
      <c r="C268" s="69" t="s">
        <v>148</v>
      </c>
      <c r="D268" s="37">
        <f>SUM(D269:D278)</f>
        <v>6255</v>
      </c>
      <c r="E268" s="37">
        <f>SUM(E269:E278)</f>
        <v>6255</v>
      </c>
      <c r="F268" s="37">
        <f>SUM(F269:F278)</f>
        <v>6255</v>
      </c>
    </row>
    <row r="269" spans="2:6" ht="127.5" hidden="1" customHeight="1" x14ac:dyDescent="0.25">
      <c r="B269" s="59"/>
      <c r="C269" s="69" t="s">
        <v>176</v>
      </c>
      <c r="D269" s="47"/>
      <c r="E269" s="47"/>
      <c r="F269" s="47"/>
    </row>
    <row r="270" spans="2:6" ht="108.75" hidden="1" customHeight="1" x14ac:dyDescent="0.25">
      <c r="B270" s="42"/>
      <c r="C270" s="69" t="s">
        <v>177</v>
      </c>
      <c r="D270" s="49"/>
      <c r="E270" s="54"/>
      <c r="F270" s="54"/>
    </row>
    <row r="271" spans="2:6" ht="291.75" hidden="1" customHeight="1" x14ac:dyDescent="0.25">
      <c r="B271" s="57"/>
      <c r="C271" s="69" t="s">
        <v>294</v>
      </c>
      <c r="D271" s="47"/>
      <c r="E271" s="47"/>
      <c r="F271" s="47"/>
    </row>
    <row r="272" spans="2:6" ht="118.95" customHeight="1" x14ac:dyDescent="0.25">
      <c r="B272" s="87"/>
      <c r="C272" s="73" t="s">
        <v>248</v>
      </c>
      <c r="D272" s="37">
        <v>53</v>
      </c>
      <c r="E272" s="37">
        <v>53</v>
      </c>
      <c r="F272" s="37">
        <v>53</v>
      </c>
    </row>
    <row r="273" spans="2:8" ht="103.95" customHeight="1" x14ac:dyDescent="0.25">
      <c r="B273" s="55"/>
      <c r="C273" s="73" t="s">
        <v>178</v>
      </c>
      <c r="D273" s="37">
        <v>64</v>
      </c>
      <c r="E273" s="37">
        <v>64</v>
      </c>
      <c r="F273" s="37">
        <v>64</v>
      </c>
      <c r="H273" s="1" t="s">
        <v>444</v>
      </c>
    </row>
    <row r="274" spans="2:8" ht="113.4" customHeight="1" x14ac:dyDescent="0.25">
      <c r="B274" s="55"/>
      <c r="C274" s="73" t="s">
        <v>286</v>
      </c>
      <c r="D274" s="37">
        <v>991</v>
      </c>
      <c r="E274" s="37">
        <v>991</v>
      </c>
      <c r="F274" s="37">
        <v>991</v>
      </c>
    </row>
    <row r="275" spans="2:8" ht="120" customHeight="1" x14ac:dyDescent="0.25">
      <c r="B275" s="55"/>
      <c r="C275" s="73" t="s">
        <v>379</v>
      </c>
      <c r="D275" s="37">
        <v>4145</v>
      </c>
      <c r="E275" s="37">
        <v>4145</v>
      </c>
      <c r="F275" s="37">
        <v>4145</v>
      </c>
    </row>
    <row r="276" spans="2:8" ht="107.4" hidden="1" customHeight="1" x14ac:dyDescent="0.25">
      <c r="B276" s="55"/>
      <c r="C276" s="73" t="s">
        <v>351</v>
      </c>
      <c r="D276" s="37">
        <v>0</v>
      </c>
      <c r="E276" s="37">
        <v>0</v>
      </c>
      <c r="F276" s="37">
        <v>0</v>
      </c>
    </row>
    <row r="277" spans="2:8" ht="172.95" hidden="1" customHeight="1" x14ac:dyDescent="0.25">
      <c r="B277" s="55"/>
      <c r="C277" s="73" t="s">
        <v>378</v>
      </c>
      <c r="D277" s="37">
        <v>0</v>
      </c>
      <c r="E277" s="37">
        <v>0</v>
      </c>
      <c r="F277" s="37">
        <v>0</v>
      </c>
    </row>
    <row r="278" spans="2:8" ht="93" customHeight="1" x14ac:dyDescent="0.25">
      <c r="B278" s="56"/>
      <c r="C278" s="74" t="s">
        <v>347</v>
      </c>
      <c r="D278" s="37">
        <v>1002</v>
      </c>
      <c r="E278" s="37">
        <v>1002</v>
      </c>
      <c r="F278" s="37">
        <v>1002</v>
      </c>
      <c r="G278" s="16"/>
    </row>
    <row r="279" spans="2:8" ht="116.4" customHeight="1" x14ac:dyDescent="0.25">
      <c r="B279" s="46" t="s">
        <v>249</v>
      </c>
      <c r="C279" s="69" t="s">
        <v>179</v>
      </c>
      <c r="D279" s="37">
        <v>24731</v>
      </c>
      <c r="E279" s="37">
        <v>24731</v>
      </c>
      <c r="F279" s="37">
        <v>24731</v>
      </c>
      <c r="G279" s="11"/>
    </row>
    <row r="280" spans="2:8" ht="97.95" customHeight="1" x14ac:dyDescent="0.25">
      <c r="B280" s="42" t="s">
        <v>445</v>
      </c>
      <c r="C280" s="69" t="s">
        <v>392</v>
      </c>
      <c r="D280" s="37">
        <v>5543</v>
      </c>
      <c r="E280" s="37">
        <v>16627</v>
      </c>
      <c r="F280" s="37">
        <v>0</v>
      </c>
    </row>
    <row r="281" spans="2:8" ht="90.6" customHeight="1" x14ac:dyDescent="0.25">
      <c r="B281" s="42" t="s">
        <v>446</v>
      </c>
      <c r="C281" s="51" t="s">
        <v>323</v>
      </c>
      <c r="D281" s="37">
        <v>9879.31</v>
      </c>
      <c r="E281" s="37">
        <v>10974.87</v>
      </c>
      <c r="F281" s="37">
        <v>13866.06</v>
      </c>
    </row>
    <row r="282" spans="2:8" ht="31.2" hidden="1" customHeight="1" x14ac:dyDescent="0.25">
      <c r="B282" s="42" t="s">
        <v>290</v>
      </c>
      <c r="C282" s="93" t="s">
        <v>291</v>
      </c>
      <c r="D282" s="47"/>
      <c r="E282" s="47"/>
      <c r="F282" s="47"/>
    </row>
    <row r="283" spans="2:8" ht="102.6" customHeight="1" x14ac:dyDescent="0.25">
      <c r="B283" s="42" t="s">
        <v>447</v>
      </c>
      <c r="C283" s="69" t="s">
        <v>184</v>
      </c>
      <c r="D283" s="37">
        <v>1398.38</v>
      </c>
      <c r="E283" s="37">
        <v>26.585000000000001</v>
      </c>
      <c r="F283" s="37">
        <v>31.468</v>
      </c>
    </row>
    <row r="284" spans="2:8" ht="127.5" hidden="1" customHeight="1" x14ac:dyDescent="0.25">
      <c r="B284" s="42" t="s">
        <v>448</v>
      </c>
      <c r="C284" s="69" t="s">
        <v>369</v>
      </c>
      <c r="D284" s="37">
        <v>0</v>
      </c>
      <c r="E284" s="37">
        <v>0</v>
      </c>
      <c r="F284" s="37">
        <v>0</v>
      </c>
    </row>
    <row r="285" spans="2:8" ht="104.25" hidden="1" customHeight="1" x14ac:dyDescent="0.25">
      <c r="B285" s="58" t="s">
        <v>449</v>
      </c>
      <c r="C285" s="69" t="s">
        <v>333</v>
      </c>
      <c r="D285" s="37">
        <v>0</v>
      </c>
      <c r="E285" s="37">
        <v>0</v>
      </c>
      <c r="F285" s="37">
        <v>0</v>
      </c>
    </row>
    <row r="286" spans="2:8" ht="62.4" hidden="1" customHeight="1" x14ac:dyDescent="0.25">
      <c r="B286" s="50" t="s">
        <v>250</v>
      </c>
      <c r="C286" s="69" t="s">
        <v>251</v>
      </c>
      <c r="D286" s="47">
        <v>0</v>
      </c>
      <c r="E286" s="47">
        <v>0</v>
      </c>
      <c r="F286" s="47">
        <v>0</v>
      </c>
    </row>
    <row r="287" spans="2:8" ht="37.200000000000003" customHeight="1" x14ac:dyDescent="0.25">
      <c r="B287" s="57" t="s">
        <v>252</v>
      </c>
      <c r="C287" s="69" t="s">
        <v>161</v>
      </c>
      <c r="D287" s="37">
        <f>SUM(D288:D297)</f>
        <v>2142959</v>
      </c>
      <c r="E287" s="37">
        <f>SUM(E288:E297)</f>
        <v>2142961</v>
      </c>
      <c r="F287" s="37">
        <f>SUM(F288:F297)</f>
        <v>2142962</v>
      </c>
    </row>
    <row r="288" spans="2:8" ht="273.75" customHeight="1" x14ac:dyDescent="0.25">
      <c r="B288" s="87"/>
      <c r="C288" s="73" t="s">
        <v>180</v>
      </c>
      <c r="D288" s="37">
        <v>1417727</v>
      </c>
      <c r="E288" s="37">
        <v>1417727</v>
      </c>
      <c r="F288" s="37">
        <v>1417727</v>
      </c>
    </row>
    <row r="289" spans="2:6" ht="148.5" customHeight="1" x14ac:dyDescent="0.25">
      <c r="B289" s="55"/>
      <c r="C289" s="73" t="s">
        <v>393</v>
      </c>
      <c r="D289" s="37">
        <v>7078</v>
      </c>
      <c r="E289" s="37">
        <v>7078</v>
      </c>
      <c r="F289" s="37">
        <v>7078</v>
      </c>
    </row>
    <row r="290" spans="2:6" ht="88.2" customHeight="1" x14ac:dyDescent="0.25">
      <c r="B290" s="55"/>
      <c r="C290" s="112" t="s">
        <v>472</v>
      </c>
      <c r="D290" s="107">
        <v>6817</v>
      </c>
      <c r="E290" s="107">
        <v>6817</v>
      </c>
      <c r="F290" s="107">
        <v>6817</v>
      </c>
    </row>
    <row r="291" spans="2:6" ht="230.4" customHeight="1" x14ac:dyDescent="0.25">
      <c r="B291" s="111"/>
      <c r="C291" s="69" t="s">
        <v>181</v>
      </c>
      <c r="D291" s="37">
        <v>21962</v>
      </c>
      <c r="E291" s="37">
        <v>21962</v>
      </c>
      <c r="F291" s="37">
        <v>21962</v>
      </c>
    </row>
    <row r="292" spans="2:6" ht="142.5" hidden="1" customHeight="1" x14ac:dyDescent="0.25">
      <c r="B292" s="111"/>
      <c r="C292" s="69" t="s">
        <v>394</v>
      </c>
      <c r="D292" s="37">
        <v>0</v>
      </c>
      <c r="E292" s="37">
        <v>0</v>
      </c>
      <c r="F292" s="37">
        <v>0</v>
      </c>
    </row>
    <row r="293" spans="2:6" ht="162.6" customHeight="1" x14ac:dyDescent="0.25">
      <c r="B293" s="111"/>
      <c r="C293" s="69" t="s">
        <v>182</v>
      </c>
      <c r="D293" s="37">
        <v>25736</v>
      </c>
      <c r="E293" s="37">
        <v>25736</v>
      </c>
      <c r="F293" s="37">
        <v>25736</v>
      </c>
    </row>
    <row r="294" spans="2:6" ht="210.6" customHeight="1" x14ac:dyDescent="0.25">
      <c r="B294" s="111"/>
      <c r="C294" s="69" t="s">
        <v>183</v>
      </c>
      <c r="D294" s="37">
        <v>662037</v>
      </c>
      <c r="E294" s="37">
        <v>662037</v>
      </c>
      <c r="F294" s="37">
        <v>662037</v>
      </c>
    </row>
    <row r="295" spans="2:6" ht="82.5" hidden="1" customHeight="1" x14ac:dyDescent="0.25">
      <c r="B295" s="111"/>
      <c r="C295" s="69"/>
      <c r="D295" s="37">
        <v>0</v>
      </c>
      <c r="E295" s="37">
        <v>0</v>
      </c>
      <c r="F295" s="37">
        <v>0</v>
      </c>
    </row>
    <row r="296" spans="2:6" ht="25.2" hidden="1" customHeight="1" x14ac:dyDescent="0.25">
      <c r="B296" s="111"/>
      <c r="C296" s="69" t="s">
        <v>395</v>
      </c>
      <c r="D296" s="37">
        <v>0</v>
      </c>
      <c r="E296" s="37">
        <v>0</v>
      </c>
      <c r="F296" s="37">
        <v>0</v>
      </c>
    </row>
    <row r="297" spans="2:6" ht="103.2" customHeight="1" x14ac:dyDescent="0.25">
      <c r="B297" s="115"/>
      <c r="C297" s="69" t="s">
        <v>218</v>
      </c>
      <c r="D297" s="37">
        <v>1602</v>
      </c>
      <c r="E297" s="37">
        <v>1604</v>
      </c>
      <c r="F297" s="37">
        <v>1605</v>
      </c>
    </row>
    <row r="298" spans="2:6" ht="20.399999999999999" customHeight="1" x14ac:dyDescent="0.25">
      <c r="B298" s="60" t="s">
        <v>253</v>
      </c>
      <c r="C298" s="113" t="s">
        <v>149</v>
      </c>
      <c r="D298" s="114">
        <f>D299+D301+D302+D303+D304+D320</f>
        <v>89253.06</v>
      </c>
      <c r="E298" s="114">
        <f>E299+E301+E302+E303+E304+E320</f>
        <v>82997.240000000005</v>
      </c>
      <c r="F298" s="114">
        <f>F299+F301+F302+F303+F304+F320</f>
        <v>83057.429999999993</v>
      </c>
    </row>
    <row r="299" spans="2:6" ht="86.25" hidden="1" customHeight="1" x14ac:dyDescent="0.25">
      <c r="B299" s="50" t="s">
        <v>254</v>
      </c>
      <c r="C299" s="69" t="s">
        <v>255</v>
      </c>
      <c r="D299" s="37">
        <f>D300</f>
        <v>0</v>
      </c>
      <c r="E299" s="37">
        <f>E300</f>
        <v>0</v>
      </c>
      <c r="F299" s="37">
        <f>F300</f>
        <v>0</v>
      </c>
    </row>
    <row r="300" spans="2:6" ht="62.4" hidden="1" customHeight="1" x14ac:dyDescent="0.25">
      <c r="B300" s="42"/>
      <c r="C300" s="69" t="s">
        <v>256</v>
      </c>
      <c r="D300" s="49"/>
      <c r="E300" s="49"/>
      <c r="F300" s="49"/>
    </row>
    <row r="301" spans="2:6" ht="242.4" customHeight="1" x14ac:dyDescent="0.25">
      <c r="B301" s="50" t="s">
        <v>461</v>
      </c>
      <c r="C301" s="69" t="s">
        <v>462</v>
      </c>
      <c r="D301" s="37">
        <v>859.32</v>
      </c>
      <c r="E301" s="37">
        <v>859.32</v>
      </c>
      <c r="F301" s="37">
        <v>859.32</v>
      </c>
    </row>
    <row r="302" spans="2:6" ht="129.6" customHeight="1" x14ac:dyDescent="0.25">
      <c r="B302" s="42" t="s">
        <v>467</v>
      </c>
      <c r="C302" s="69" t="s">
        <v>468</v>
      </c>
      <c r="D302" s="37">
        <v>3358.09</v>
      </c>
      <c r="E302" s="37">
        <v>3705.92</v>
      </c>
      <c r="F302" s="37">
        <v>3766.11</v>
      </c>
    </row>
    <row r="303" spans="2:6" ht="195.6" customHeight="1" x14ac:dyDescent="0.25">
      <c r="B303" s="42" t="s">
        <v>465</v>
      </c>
      <c r="C303" s="69" t="s">
        <v>466</v>
      </c>
      <c r="D303" s="37">
        <v>78432</v>
      </c>
      <c r="E303" s="37">
        <v>78432</v>
      </c>
      <c r="F303" s="37">
        <v>78432</v>
      </c>
    </row>
    <row r="304" spans="2:6" ht="51.6" customHeight="1" x14ac:dyDescent="0.25">
      <c r="B304" s="42" t="s">
        <v>292</v>
      </c>
      <c r="C304" s="69" t="s">
        <v>293</v>
      </c>
      <c r="D304" s="37">
        <f>SUM(D305:D319)</f>
        <v>6603.65</v>
      </c>
      <c r="E304" s="37">
        <v>0</v>
      </c>
      <c r="F304" s="37">
        <v>0</v>
      </c>
    </row>
    <row r="305" spans="2:6" ht="127.5" hidden="1" customHeight="1" x14ac:dyDescent="0.25">
      <c r="B305" s="59"/>
      <c r="C305" s="69" t="s">
        <v>367</v>
      </c>
      <c r="D305" s="37">
        <v>0</v>
      </c>
      <c r="E305" s="37">
        <v>0</v>
      </c>
      <c r="F305" s="37">
        <v>0</v>
      </c>
    </row>
    <row r="306" spans="2:6" ht="106.5" hidden="1" customHeight="1" x14ac:dyDescent="0.25">
      <c r="B306" s="59"/>
      <c r="C306" s="75" t="s">
        <v>371</v>
      </c>
      <c r="D306" s="37">
        <v>0</v>
      </c>
      <c r="E306" s="37">
        <v>0</v>
      </c>
      <c r="F306" s="37">
        <v>0</v>
      </c>
    </row>
    <row r="307" spans="2:6" ht="86.25" hidden="1" customHeight="1" x14ac:dyDescent="0.25">
      <c r="B307" s="42"/>
      <c r="C307" s="75" t="s">
        <v>385</v>
      </c>
      <c r="D307" s="37"/>
      <c r="E307" s="37"/>
      <c r="F307" s="37"/>
    </row>
    <row r="308" spans="2:6" ht="39.6" hidden="1" customHeight="1" x14ac:dyDescent="0.25">
      <c r="B308" s="116"/>
      <c r="C308" s="75" t="s">
        <v>396</v>
      </c>
      <c r="D308" s="37">
        <v>0</v>
      </c>
      <c r="E308" s="37">
        <v>0</v>
      </c>
      <c r="F308" s="37">
        <v>0</v>
      </c>
    </row>
    <row r="309" spans="2:6" ht="96" hidden="1" customHeight="1" x14ac:dyDescent="0.25">
      <c r="B309" s="117"/>
      <c r="C309" s="75" t="s">
        <v>402</v>
      </c>
      <c r="D309" s="37">
        <v>0</v>
      </c>
      <c r="E309" s="37">
        <v>0</v>
      </c>
      <c r="F309" s="37">
        <v>0</v>
      </c>
    </row>
    <row r="310" spans="2:6" ht="98.25" hidden="1" customHeight="1" x14ac:dyDescent="0.25">
      <c r="B310" s="117"/>
      <c r="C310" s="75" t="s">
        <v>371</v>
      </c>
      <c r="D310" s="37">
        <v>0</v>
      </c>
      <c r="E310" s="37">
        <v>0</v>
      </c>
      <c r="F310" s="37">
        <v>0</v>
      </c>
    </row>
    <row r="311" spans="2:6" ht="70.5" customHeight="1" x14ac:dyDescent="0.25">
      <c r="B311" s="117"/>
      <c r="C311" s="75" t="s">
        <v>476</v>
      </c>
      <c r="D311" s="37">
        <v>2265.48</v>
      </c>
      <c r="E311" s="37">
        <v>0</v>
      </c>
      <c r="F311" s="37">
        <v>0</v>
      </c>
    </row>
    <row r="312" spans="2:6" ht="74.400000000000006" hidden="1" customHeight="1" x14ac:dyDescent="0.25">
      <c r="B312" s="117"/>
      <c r="C312" s="75" t="s">
        <v>469</v>
      </c>
      <c r="D312" s="37">
        <v>0</v>
      </c>
      <c r="E312" s="37">
        <v>0</v>
      </c>
      <c r="F312" s="37">
        <v>0</v>
      </c>
    </row>
    <row r="313" spans="2:6" ht="138" hidden="1" customHeight="1" x14ac:dyDescent="0.25">
      <c r="B313" s="117"/>
      <c r="C313" s="75" t="s">
        <v>470</v>
      </c>
      <c r="D313" s="37">
        <v>0</v>
      </c>
      <c r="E313" s="37">
        <v>0</v>
      </c>
      <c r="F313" s="37">
        <v>0</v>
      </c>
    </row>
    <row r="314" spans="2:6" ht="119.25" hidden="1" customHeight="1" x14ac:dyDescent="0.25">
      <c r="B314" s="117"/>
      <c r="C314" s="75" t="s">
        <v>491</v>
      </c>
      <c r="D314" s="37">
        <v>0</v>
      </c>
      <c r="E314" s="37">
        <v>0</v>
      </c>
      <c r="F314" s="37">
        <v>0</v>
      </c>
    </row>
    <row r="315" spans="2:6" ht="83.25" hidden="1" customHeight="1" x14ac:dyDescent="0.25">
      <c r="B315" s="117"/>
      <c r="C315" s="75" t="s">
        <v>492</v>
      </c>
      <c r="D315" s="37">
        <v>0</v>
      </c>
      <c r="E315" s="37">
        <v>0</v>
      </c>
      <c r="F315" s="37">
        <v>0</v>
      </c>
    </row>
    <row r="316" spans="2:6" ht="83.25" customHeight="1" x14ac:dyDescent="0.25">
      <c r="B316" s="117"/>
      <c r="C316" s="84" t="s">
        <v>402</v>
      </c>
      <c r="D316" s="37">
        <v>1212.17</v>
      </c>
      <c r="E316" s="37">
        <v>0</v>
      </c>
      <c r="F316" s="37">
        <v>0</v>
      </c>
    </row>
    <row r="317" spans="2:6" ht="121.5" customHeight="1" x14ac:dyDescent="0.25">
      <c r="B317" s="117"/>
      <c r="C317" s="84" t="s">
        <v>470</v>
      </c>
      <c r="D317" s="37">
        <v>3126</v>
      </c>
      <c r="E317" s="37">
        <v>0</v>
      </c>
      <c r="F317" s="37">
        <v>0</v>
      </c>
    </row>
    <row r="318" spans="2:6" ht="52.2" hidden="1" customHeight="1" x14ac:dyDescent="0.25">
      <c r="B318" s="117"/>
      <c r="C318" s="75" t="s">
        <v>471</v>
      </c>
      <c r="D318" s="37">
        <v>0</v>
      </c>
      <c r="E318" s="37">
        <v>0</v>
      </c>
      <c r="F318" s="37">
        <v>0</v>
      </c>
    </row>
    <row r="319" spans="2:6" ht="105.75" hidden="1" customHeight="1" x14ac:dyDescent="0.25">
      <c r="B319" s="42"/>
      <c r="C319" s="75" t="s">
        <v>460</v>
      </c>
      <c r="D319" s="37">
        <v>0</v>
      </c>
      <c r="E319" s="37">
        <v>0</v>
      </c>
      <c r="F319" s="37">
        <v>0</v>
      </c>
    </row>
    <row r="320" spans="2:6" ht="128.25" hidden="1" customHeight="1" x14ac:dyDescent="0.25">
      <c r="B320" s="42" t="s">
        <v>303</v>
      </c>
      <c r="C320" s="69" t="s">
        <v>304</v>
      </c>
      <c r="D320" s="47"/>
      <c r="E320" s="47"/>
      <c r="F320" s="47"/>
    </row>
    <row r="321" spans="2:6" ht="15.6" hidden="1" x14ac:dyDescent="0.25">
      <c r="B321" s="41" t="s">
        <v>150</v>
      </c>
      <c r="C321" s="63" t="s">
        <v>151</v>
      </c>
      <c r="D321" s="35">
        <f>SUM(D322:D324)</f>
        <v>0</v>
      </c>
      <c r="E321" s="35">
        <f>SUM(E322:E324)</f>
        <v>0</v>
      </c>
      <c r="F321" s="35">
        <f>SUM(F322:F324)</f>
        <v>0</v>
      </c>
    </row>
    <row r="322" spans="2:6" ht="129.75" hidden="1" customHeight="1" x14ac:dyDescent="0.25">
      <c r="B322" s="42" t="s">
        <v>257</v>
      </c>
      <c r="C322" s="69" t="s">
        <v>152</v>
      </c>
      <c r="D322" s="37"/>
      <c r="E322" s="37"/>
      <c r="F322" s="37"/>
    </row>
    <row r="323" spans="2:6" ht="39.15" hidden="1" customHeight="1" x14ac:dyDescent="0.25">
      <c r="B323" s="42" t="s">
        <v>258</v>
      </c>
      <c r="C323" s="69" t="s">
        <v>153</v>
      </c>
      <c r="D323" s="47"/>
      <c r="E323" s="47"/>
      <c r="F323" s="47"/>
    </row>
    <row r="324" spans="2:6" ht="47.25" hidden="1" customHeight="1" x14ac:dyDescent="0.25">
      <c r="B324" s="42" t="s">
        <v>336</v>
      </c>
      <c r="C324" s="69" t="s">
        <v>337</v>
      </c>
      <c r="D324" s="37">
        <v>0</v>
      </c>
      <c r="E324" s="37">
        <v>0</v>
      </c>
      <c r="F324" s="37">
        <v>0</v>
      </c>
    </row>
    <row r="325" spans="2:6" ht="148.5" hidden="1" customHeight="1" x14ac:dyDescent="0.25">
      <c r="B325" s="41" t="s">
        <v>259</v>
      </c>
      <c r="C325" s="63" t="s">
        <v>260</v>
      </c>
      <c r="D325" s="35">
        <f>D326</f>
        <v>0</v>
      </c>
      <c r="E325" s="35">
        <f t="shared" ref="E325:F325" si="23">E326</f>
        <v>0</v>
      </c>
      <c r="F325" s="35">
        <f t="shared" si="23"/>
        <v>0</v>
      </c>
    </row>
    <row r="326" spans="2:6" ht="46.8" hidden="1" x14ac:dyDescent="0.25">
      <c r="B326" s="94" t="s">
        <v>261</v>
      </c>
      <c r="C326" s="95" t="s">
        <v>154</v>
      </c>
      <c r="D326" s="61">
        <f>SUM(D327:D329)</f>
        <v>0</v>
      </c>
      <c r="E326" s="61">
        <f>SUM(E327:E329)</f>
        <v>0</v>
      </c>
      <c r="F326" s="61">
        <f>SUM(F327:F329)</f>
        <v>0</v>
      </c>
    </row>
    <row r="327" spans="2:6" ht="46.8" hidden="1" x14ac:dyDescent="0.25">
      <c r="B327" s="42" t="s">
        <v>262</v>
      </c>
      <c r="C327" s="69" t="s">
        <v>155</v>
      </c>
      <c r="D327" s="37"/>
      <c r="E327" s="37"/>
      <c r="F327" s="37"/>
    </row>
    <row r="328" spans="2:6" ht="46.8" hidden="1" x14ac:dyDescent="0.25">
      <c r="B328" s="42" t="s">
        <v>263</v>
      </c>
      <c r="C328" s="69" t="s">
        <v>204</v>
      </c>
      <c r="D328" s="37"/>
      <c r="E328" s="37"/>
      <c r="F328" s="37"/>
    </row>
    <row r="329" spans="2:6" ht="46.8" hidden="1" x14ac:dyDescent="0.25">
      <c r="B329" s="42" t="s">
        <v>264</v>
      </c>
      <c r="C329" s="69" t="s">
        <v>156</v>
      </c>
      <c r="D329" s="37"/>
      <c r="E329" s="37"/>
      <c r="F329" s="37"/>
    </row>
    <row r="330" spans="2:6" ht="93.6" hidden="1" x14ac:dyDescent="0.25">
      <c r="B330" s="50" t="s">
        <v>265</v>
      </c>
      <c r="C330" s="69" t="s">
        <v>266</v>
      </c>
      <c r="D330" s="37"/>
      <c r="E330" s="37"/>
      <c r="F330" s="37"/>
    </row>
    <row r="331" spans="2:6" ht="62.4" hidden="1" x14ac:dyDescent="0.25">
      <c r="B331" s="41" t="s">
        <v>157</v>
      </c>
      <c r="C331" s="63" t="s">
        <v>158</v>
      </c>
      <c r="D331" s="35">
        <f>D332</f>
        <v>0</v>
      </c>
      <c r="E331" s="35">
        <f>E332</f>
        <v>0</v>
      </c>
      <c r="F331" s="35">
        <f>F332</f>
        <v>0</v>
      </c>
    </row>
    <row r="332" spans="2:6" ht="81" hidden="1" x14ac:dyDescent="0.25">
      <c r="B332" s="96" t="s">
        <v>267</v>
      </c>
      <c r="C332" s="97" t="s">
        <v>268</v>
      </c>
      <c r="D332" s="35">
        <f>SUM(D336:D342)</f>
        <v>0</v>
      </c>
      <c r="E332" s="35">
        <f>SUM(E336:E342)</f>
        <v>0</v>
      </c>
      <c r="F332" s="35">
        <f>SUM(F336:F342)</f>
        <v>0</v>
      </c>
    </row>
    <row r="333" spans="2:6" ht="62.4" hidden="1" customHeight="1" x14ac:dyDescent="0.25">
      <c r="B333" s="50" t="s">
        <v>341</v>
      </c>
      <c r="C333" s="76" t="s">
        <v>340</v>
      </c>
      <c r="D333" s="35"/>
      <c r="E333" s="35"/>
      <c r="F333" s="35"/>
    </row>
    <row r="334" spans="2:6" ht="62.4" hidden="1" customHeight="1" x14ac:dyDescent="0.25">
      <c r="B334" s="50" t="s">
        <v>387</v>
      </c>
      <c r="C334" s="98" t="s">
        <v>386</v>
      </c>
      <c r="D334" s="35"/>
      <c r="E334" s="35"/>
      <c r="F334" s="35"/>
    </row>
    <row r="335" spans="2:6" ht="63.75" hidden="1" customHeight="1" x14ac:dyDescent="0.25">
      <c r="B335" s="50" t="s">
        <v>353</v>
      </c>
      <c r="C335" s="76" t="s">
        <v>340</v>
      </c>
      <c r="D335" s="35"/>
      <c r="E335" s="35"/>
      <c r="F335" s="35"/>
    </row>
    <row r="336" spans="2:6" ht="78.75" hidden="1" customHeight="1" x14ac:dyDescent="0.25">
      <c r="B336" s="36" t="s">
        <v>342</v>
      </c>
      <c r="C336" s="62" t="s">
        <v>205</v>
      </c>
      <c r="D336" s="35"/>
      <c r="E336" s="35"/>
      <c r="F336" s="35"/>
    </row>
    <row r="337" spans="2:6" ht="62.4" hidden="1" x14ac:dyDescent="0.25">
      <c r="B337" s="36" t="s">
        <v>269</v>
      </c>
      <c r="C337" s="62" t="s">
        <v>206</v>
      </c>
      <c r="D337" s="35"/>
      <c r="E337" s="35"/>
      <c r="F337" s="35"/>
    </row>
    <row r="338" spans="2:6" ht="106.65" hidden="1" customHeight="1" x14ac:dyDescent="0.25">
      <c r="B338" s="36" t="s">
        <v>368</v>
      </c>
      <c r="C338" s="98" t="s">
        <v>388</v>
      </c>
      <c r="D338" s="35"/>
      <c r="E338" s="35"/>
      <c r="F338" s="35"/>
    </row>
    <row r="339" spans="2:6" ht="93.6" hidden="1" x14ac:dyDescent="0.25">
      <c r="B339" s="42" t="s">
        <v>270</v>
      </c>
      <c r="C339" s="69" t="s">
        <v>185</v>
      </c>
      <c r="D339" s="37"/>
      <c r="E339" s="37"/>
      <c r="F339" s="37"/>
    </row>
    <row r="340" spans="2:6" ht="78" hidden="1" x14ac:dyDescent="0.25">
      <c r="B340" s="42" t="s">
        <v>343</v>
      </c>
      <c r="C340" s="69" t="s">
        <v>186</v>
      </c>
      <c r="D340" s="37"/>
      <c r="E340" s="37"/>
      <c r="F340" s="37"/>
    </row>
    <row r="341" spans="2:6" ht="89.1" hidden="1" customHeight="1" x14ac:dyDescent="0.25">
      <c r="B341" s="42" t="s">
        <v>389</v>
      </c>
      <c r="C341" s="98" t="s">
        <v>186</v>
      </c>
      <c r="D341" s="37"/>
      <c r="E341" s="37"/>
      <c r="F341" s="37"/>
    </row>
    <row r="342" spans="2:6" ht="78" hidden="1" x14ac:dyDescent="0.25">
      <c r="B342" s="42" t="s">
        <v>344</v>
      </c>
      <c r="C342" s="69" t="s">
        <v>186</v>
      </c>
      <c r="D342" s="37"/>
      <c r="E342" s="37"/>
      <c r="F342" s="37"/>
    </row>
    <row r="343" spans="2:6" ht="19.2" customHeight="1" x14ac:dyDescent="0.25">
      <c r="B343" s="99"/>
      <c r="C343" s="100" t="s">
        <v>159</v>
      </c>
      <c r="D343" s="101">
        <f>D14+D173</f>
        <v>6538295.54</v>
      </c>
      <c r="E343" s="101">
        <f>E14+E173</f>
        <v>6466793.5650000004</v>
      </c>
      <c r="F343" s="101">
        <f>F14+F173</f>
        <v>6697712.4979999997</v>
      </c>
    </row>
    <row r="344" spans="2:6" ht="22.8" x14ac:dyDescent="0.4">
      <c r="D344" s="12"/>
      <c r="E344" s="13"/>
      <c r="F344" s="13"/>
    </row>
    <row r="345" spans="2:6" ht="10.5" customHeight="1" x14ac:dyDescent="0.4">
      <c r="D345" s="12"/>
      <c r="E345" s="13"/>
      <c r="F345" s="13"/>
    </row>
    <row r="346" spans="2:6" ht="112.65" customHeight="1" x14ac:dyDescent="0.25">
      <c r="D346" s="10"/>
      <c r="E346" s="14"/>
      <c r="F346" s="14"/>
    </row>
  </sheetData>
  <mergeCells count="13">
    <mergeCell ref="B308:B318"/>
    <mergeCell ref="B206:B207"/>
    <mergeCell ref="E1:F1"/>
    <mergeCell ref="B9:F9"/>
    <mergeCell ref="D12:F12"/>
    <mergeCell ref="B12:B13"/>
    <mergeCell ref="C12:C13"/>
    <mergeCell ref="B10:F10"/>
    <mergeCell ref="B3:F3"/>
    <mergeCell ref="B2:F2"/>
    <mergeCell ref="B4:F4"/>
    <mergeCell ref="B5:F5"/>
    <mergeCell ref="B6:F6"/>
  </mergeCells>
  <hyperlinks>
    <hyperlink ref="C282" r:id="rId1" display="consultantplus://offline/ref=159F4D698321D8142555EA3378C3A362D8D452E74CC253F703EBDC8E35A3B75FDC3C22B63FC36C1D89DC2DDC35EEW4M" xr:uid="{00000000-0004-0000-0000-000000000000}"/>
  </hyperlinks>
  <pageMargins left="0.51181102362204722" right="0.31496062992125984" top="0.74803149606299213" bottom="0.74803149606299213" header="0.31496062992125984" footer="0.31496062992125984"/>
  <pageSetup paperSize="9" scale="75" fitToHeight="54" orientation="portrait" r:id="rId2"/>
  <headerFooter>
    <oddFooter>Страница &amp;P</oddFooter>
  </headerFooter>
  <rowBreaks count="4" manualBreakCount="4">
    <brk id="52" min="1" max="5" man="1"/>
    <brk id="193" min="1" max="5" man="1"/>
    <brk id="286" max="16383" man="1"/>
    <brk id="303"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2025-11-26T07:26:21Z</dcterms:modified>
</cp:coreProperties>
</file>