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4940" windowHeight="9090"/>
  </bookViews>
  <sheets>
    <sheet name="Report" sheetId="1" r:id="rId1"/>
  </sheets>
  <calcPr calcId="124519"/>
</workbook>
</file>

<file path=xl/calcChain.xml><?xml version="1.0" encoding="utf-8"?>
<calcChain xmlns="http://schemas.openxmlformats.org/spreadsheetml/2006/main">
  <c r="C23" i="1"/>
  <c r="C15"/>
  <c r="C6"/>
  <c r="C5" s="1"/>
  <c r="G7"/>
  <c r="G8"/>
  <c r="G9"/>
  <c r="G10"/>
  <c r="G11"/>
  <c r="G12"/>
  <c r="G16"/>
  <c r="G17"/>
  <c r="G18"/>
  <c r="G19"/>
  <c r="G20"/>
  <c r="G21"/>
  <c r="G25"/>
  <c r="G26"/>
  <c r="G28"/>
  <c r="F24"/>
  <c r="E23"/>
  <c r="E22" s="1"/>
  <c r="D23"/>
  <c r="D22" s="1"/>
  <c r="D6"/>
  <c r="E6"/>
  <c r="F28"/>
  <c r="F26"/>
  <c r="F25"/>
  <c r="F21"/>
  <c r="F20"/>
  <c r="F19"/>
  <c r="F18"/>
  <c r="F17"/>
  <c r="F16"/>
  <c r="F12"/>
  <c r="F11"/>
  <c r="F10"/>
  <c r="F9"/>
  <c r="F8"/>
  <c r="F7"/>
  <c r="D15"/>
  <c r="E15"/>
  <c r="G23" l="1"/>
  <c r="F22"/>
  <c r="F15"/>
  <c r="E5"/>
  <c r="E4" s="1"/>
  <c r="G15"/>
  <c r="F6"/>
  <c r="F23"/>
  <c r="D5"/>
  <c r="F5" s="1"/>
  <c r="G5"/>
  <c r="C4"/>
  <c r="C22"/>
  <c r="G22" s="1"/>
  <c r="G6"/>
  <c r="G4" l="1"/>
  <c r="D4"/>
  <c r="F4" s="1"/>
</calcChain>
</file>

<file path=xl/sharedStrings.xml><?xml version="1.0" encoding="utf-8"?>
<sst xmlns="http://schemas.openxmlformats.org/spreadsheetml/2006/main" count="33" uniqueCount="32">
  <si>
    <t>Наименование показателя</t>
  </si>
  <si>
    <t>% исполнения</t>
  </si>
  <si>
    <t xml:space="preserve">Доходы бюджета - Всего </t>
  </si>
  <si>
    <t>Налоговые и неналоговые доходы бюджета</t>
  </si>
  <si>
    <t>Налоговые доходы</t>
  </si>
  <si>
    <t>Налог на доходы физических лиц</t>
  </si>
  <si>
    <t>Акцизы</t>
  </si>
  <si>
    <t>Земельный налог</t>
  </si>
  <si>
    <t>Неналоговые доходы</t>
  </si>
  <si>
    <t xml:space="preserve">Доходы от использования имущества, находящегося в государственной и муниципальной собственности </t>
  </si>
  <si>
    <t xml:space="preserve">Платежи при пользовании природными ресурсами </t>
  </si>
  <si>
    <t xml:space="preserve">Доходы от продажи материальных и нематериальных активов </t>
  </si>
  <si>
    <t>Штрафы, санкции, возмещение ущерба</t>
  </si>
  <si>
    <t>Прочие неналоговые доходы</t>
  </si>
  <si>
    <t xml:space="preserve">Безвозмездные поступления </t>
  </si>
  <si>
    <t>Межбюджетные трансферты</t>
  </si>
  <si>
    <t>Субсидии</t>
  </si>
  <si>
    <t>Субвенции</t>
  </si>
  <si>
    <t xml:space="preserve">Иные межбюджетные трансферты </t>
  </si>
  <si>
    <t xml:space="preserve">Прочие безвозмездные поступления </t>
  </si>
  <si>
    <t>Налоги на совокупный доход</t>
  </si>
  <si>
    <t>Налог на имущество физических лиц</t>
  </si>
  <si>
    <t>Государственная пошлина</t>
  </si>
  <si>
    <t>Доходы от оказания платных услуг</t>
  </si>
  <si>
    <t>Прочие налоги и сборы</t>
  </si>
  <si>
    <t>Темп прироста исполнения, %</t>
  </si>
  <si>
    <t>тыс. рублей</t>
  </si>
  <si>
    <t>Доходы муниципального образования городской округ Лобня</t>
  </si>
  <si>
    <t>Дотации</t>
  </si>
  <si>
    <t>Исполнено на 01.04.2025</t>
  </si>
  <si>
    <t>Утвержденный план на 01.04.2026</t>
  </si>
  <si>
    <t>Исполнено на 01.04.2026</t>
  </si>
</sst>
</file>

<file path=xl/styles.xml><?xml version="1.0" encoding="utf-8"?>
<styleSheet xmlns="http://schemas.openxmlformats.org/spreadsheetml/2006/main">
  <numFmts count="1">
    <numFmt numFmtId="164" formatCode="#,##0.00000"/>
  </numFmts>
  <fonts count="5">
    <font>
      <sz val="10"/>
      <name val="Arial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2" fontId="2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666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abSelected="1" workbookViewId="0">
      <selection activeCell="E4" sqref="E4"/>
    </sheetView>
  </sheetViews>
  <sheetFormatPr defaultRowHeight="12.75"/>
  <cols>
    <col min="1" max="1" width="4.28515625" customWidth="1"/>
    <col min="2" max="2" width="49.140625" customWidth="1"/>
    <col min="3" max="3" width="17.28515625" customWidth="1"/>
    <col min="4" max="4" width="16.85546875" customWidth="1"/>
    <col min="5" max="5" width="16.28515625" style="11" customWidth="1"/>
    <col min="6" max="6" width="11.5703125" customWidth="1"/>
    <col min="7" max="7" width="14.5703125" customWidth="1"/>
  </cols>
  <sheetData>
    <row r="1" spans="1:7" s="1" customFormat="1" ht="37.5" customHeight="1">
      <c r="A1" s="18" t="s">
        <v>27</v>
      </c>
      <c r="B1" s="18"/>
      <c r="C1" s="18"/>
      <c r="D1" s="18"/>
      <c r="E1" s="18"/>
      <c r="F1" s="18"/>
      <c r="G1" s="18"/>
    </row>
    <row r="2" spans="1:7" s="1" customFormat="1" ht="17.45" customHeight="1">
      <c r="A2" s="21" t="s">
        <v>26</v>
      </c>
      <c r="B2" s="21"/>
      <c r="C2" s="21"/>
      <c r="D2" s="21"/>
      <c r="E2" s="21"/>
      <c r="F2" s="21"/>
      <c r="G2" s="21"/>
    </row>
    <row r="3" spans="1:7" s="3" customFormat="1" ht="44.1" customHeight="1">
      <c r="A3" s="19" t="s">
        <v>0</v>
      </c>
      <c r="B3" s="19"/>
      <c r="C3" s="10" t="s">
        <v>29</v>
      </c>
      <c r="D3" s="10" t="s">
        <v>30</v>
      </c>
      <c r="E3" s="10" t="s">
        <v>31</v>
      </c>
      <c r="F3" s="2" t="s">
        <v>1</v>
      </c>
      <c r="G3" s="7" t="s">
        <v>25</v>
      </c>
    </row>
    <row r="4" spans="1:7" s="3" customFormat="1" ht="14.25">
      <c r="A4" s="20" t="s">
        <v>2</v>
      </c>
      <c r="B4" s="20"/>
      <c r="C4" s="12">
        <f>C5+C22</f>
        <v>1272056.5011499999</v>
      </c>
      <c r="D4" s="12">
        <f>D5+D22</f>
        <v>6538295.54</v>
      </c>
      <c r="E4" s="12">
        <f>E5+E22</f>
        <v>1259260.0291599999</v>
      </c>
      <c r="F4" s="8">
        <f t="shared" ref="F4:F12" si="0">E4/D4*100</f>
        <v>19.259760000998668</v>
      </c>
      <c r="G4" s="8">
        <f>E4/C4*100-100</f>
        <v>-1.0059672646954994</v>
      </c>
    </row>
    <row r="5" spans="1:7" s="3" customFormat="1" ht="14.25">
      <c r="A5" s="17" t="s">
        <v>3</v>
      </c>
      <c r="B5" s="17"/>
      <c r="C5" s="13">
        <f>C6+C15</f>
        <v>725311.67290999996</v>
      </c>
      <c r="D5" s="13">
        <f>D6+D15</f>
        <v>3678845</v>
      </c>
      <c r="E5" s="13">
        <f>E6+E15</f>
        <v>655260.04039999994</v>
      </c>
      <c r="F5" s="9">
        <f t="shared" si="0"/>
        <v>17.811569674721277</v>
      </c>
      <c r="G5" s="9">
        <f t="shared" ref="G5:G12" si="1">E5/C5*100-100</f>
        <v>-9.65814216513958</v>
      </c>
    </row>
    <row r="6" spans="1:7" s="3" customFormat="1" ht="14.25">
      <c r="A6" s="17" t="s">
        <v>4</v>
      </c>
      <c r="B6" s="17"/>
      <c r="C6" s="13">
        <f>SUM(C7:C14)</f>
        <v>618320.78892999992</v>
      </c>
      <c r="D6" s="13">
        <f>SUM(D7:D14)</f>
        <v>3424083</v>
      </c>
      <c r="E6" s="13">
        <f>SUM(E7:E14)</f>
        <v>572336.37015999993</v>
      </c>
      <c r="F6" s="9">
        <f t="shared" si="0"/>
        <v>16.715026188325457</v>
      </c>
      <c r="G6" s="9">
        <f t="shared" si="1"/>
        <v>-7.4369841016627731</v>
      </c>
    </row>
    <row r="7" spans="1:7" s="3" customFormat="1" ht="15">
      <c r="A7" s="5"/>
      <c r="B7" s="6" t="s">
        <v>5</v>
      </c>
      <c r="C7" s="15">
        <v>471037.94944</v>
      </c>
      <c r="D7" s="14">
        <v>2195404</v>
      </c>
      <c r="E7" s="15">
        <v>416575.48651000002</v>
      </c>
      <c r="F7" s="4">
        <f t="shared" si="0"/>
        <v>18.97488965630016</v>
      </c>
      <c r="G7" s="4">
        <f t="shared" si="1"/>
        <v>-11.562224019263937</v>
      </c>
    </row>
    <row r="8" spans="1:7" s="3" customFormat="1" ht="15">
      <c r="A8" s="5"/>
      <c r="B8" s="6" t="s">
        <v>6</v>
      </c>
      <c r="C8" s="15">
        <v>3031.0229599999998</v>
      </c>
      <c r="D8" s="14">
        <v>14020</v>
      </c>
      <c r="E8" s="15">
        <v>3071.6135100000001</v>
      </c>
      <c r="F8" s="4">
        <f t="shared" si="0"/>
        <v>21.908798216833098</v>
      </c>
      <c r="G8" s="4">
        <f t="shared" si="1"/>
        <v>1.339169994278123</v>
      </c>
    </row>
    <row r="9" spans="1:7" s="3" customFormat="1" ht="15">
      <c r="A9" s="5"/>
      <c r="B9" s="6" t="s">
        <v>20</v>
      </c>
      <c r="C9" s="15">
        <v>71117.321259999997</v>
      </c>
      <c r="D9" s="14">
        <v>661530</v>
      </c>
      <c r="E9" s="15">
        <v>67133.708069999993</v>
      </c>
      <c r="F9" s="4">
        <f t="shared" si="0"/>
        <v>10.148248464922224</v>
      </c>
      <c r="G9" s="4">
        <f t="shared" si="1"/>
        <v>-5.6014668711103326</v>
      </c>
    </row>
    <row r="10" spans="1:7" s="3" customFormat="1" ht="15">
      <c r="A10" s="5"/>
      <c r="B10" s="6" t="s">
        <v>21</v>
      </c>
      <c r="C10" s="15">
        <v>6118.3206899999996</v>
      </c>
      <c r="D10" s="14">
        <v>109716</v>
      </c>
      <c r="E10" s="15">
        <v>4556.2907800000003</v>
      </c>
      <c r="F10" s="4">
        <f t="shared" si="0"/>
        <v>4.1528043129534442</v>
      </c>
      <c r="G10" s="4">
        <f t="shared" si="1"/>
        <v>-25.530370000922574</v>
      </c>
    </row>
    <row r="11" spans="1:7" s="3" customFormat="1" ht="15">
      <c r="A11" s="5"/>
      <c r="B11" s="6" t="s">
        <v>7</v>
      </c>
      <c r="C11" s="15">
        <v>55916.052060000002</v>
      </c>
      <c r="D11" s="14">
        <v>388314</v>
      </c>
      <c r="E11" s="15">
        <v>69491.859859999997</v>
      </c>
      <c r="F11" s="4">
        <f t="shared" si="0"/>
        <v>17.89579048398976</v>
      </c>
      <c r="G11" s="4">
        <f t="shared" si="1"/>
        <v>24.278909722440062</v>
      </c>
    </row>
    <row r="12" spans="1:7" s="3" customFormat="1" ht="15">
      <c r="A12" s="5"/>
      <c r="B12" s="6" t="s">
        <v>22</v>
      </c>
      <c r="C12" s="15">
        <v>11100.122520000001</v>
      </c>
      <c r="D12" s="14">
        <v>55099</v>
      </c>
      <c r="E12" s="15">
        <v>11507.41143</v>
      </c>
      <c r="F12" s="4">
        <f t="shared" si="0"/>
        <v>20.884973284451625</v>
      </c>
      <c r="G12" s="4">
        <f t="shared" si="1"/>
        <v>3.6692289591052258</v>
      </c>
    </row>
    <row r="13" spans="1:7" s="3" customFormat="1" ht="15" hidden="1">
      <c r="A13" s="5"/>
      <c r="B13" s="6" t="s">
        <v>24</v>
      </c>
      <c r="C13" s="15"/>
      <c r="D13" s="14"/>
      <c r="E13" s="15"/>
      <c r="F13" s="4"/>
      <c r="G13" s="4"/>
    </row>
    <row r="14" spans="1:7" s="3" customFormat="1" ht="15">
      <c r="A14" s="5"/>
      <c r="B14" s="6" t="s">
        <v>24</v>
      </c>
      <c r="C14" s="15">
        <v>0</v>
      </c>
      <c r="D14" s="14">
        <v>0</v>
      </c>
      <c r="E14" s="15">
        <v>0</v>
      </c>
      <c r="F14" s="4"/>
      <c r="G14" s="4"/>
    </row>
    <row r="15" spans="1:7" s="3" customFormat="1" ht="14.25">
      <c r="A15" s="17" t="s">
        <v>8</v>
      </c>
      <c r="B15" s="17"/>
      <c r="C15" s="13">
        <f>SUM(C16:C21)</f>
        <v>106990.88398000001</v>
      </c>
      <c r="D15" s="13">
        <f>SUM(D16:D21)</f>
        <v>254762</v>
      </c>
      <c r="E15" s="13">
        <f>SUM(E16:E21)</f>
        <v>82923.670240000007</v>
      </c>
      <c r="F15" s="9">
        <f t="shared" ref="F15:F26" si="2">E15/D15*100</f>
        <v>32.549465870106218</v>
      </c>
      <c r="G15" s="9">
        <f t="shared" ref="G15:G25" si="3">E15/C15*100-100</f>
        <v>-22.494639584900455</v>
      </c>
    </row>
    <row r="16" spans="1:7" s="3" customFormat="1" ht="28.5" customHeight="1">
      <c r="A16" s="5"/>
      <c r="B16" s="6" t="s">
        <v>9</v>
      </c>
      <c r="C16" s="15">
        <v>62588.398719999997</v>
      </c>
      <c r="D16" s="14">
        <v>189411</v>
      </c>
      <c r="E16" s="15">
        <v>55091.232250000001</v>
      </c>
      <c r="F16" s="4">
        <f t="shared" si="2"/>
        <v>29.085550601601806</v>
      </c>
      <c r="G16" s="4">
        <f t="shared" si="3"/>
        <v>-11.97852417273026</v>
      </c>
    </row>
    <row r="17" spans="1:7" s="3" customFormat="1" ht="15">
      <c r="A17" s="5"/>
      <c r="B17" s="6" t="s">
        <v>10</v>
      </c>
      <c r="C17" s="15">
        <v>813.32696999999996</v>
      </c>
      <c r="D17" s="14">
        <v>625</v>
      </c>
      <c r="E17" s="15">
        <v>224.90315000000001</v>
      </c>
      <c r="F17" s="4">
        <f t="shared" si="2"/>
        <v>35.984504000000001</v>
      </c>
      <c r="G17" s="4">
        <f t="shared" si="3"/>
        <v>-72.347757015853034</v>
      </c>
    </row>
    <row r="18" spans="1:7" s="3" customFormat="1" ht="15">
      <c r="A18" s="5"/>
      <c r="B18" s="6" t="s">
        <v>23</v>
      </c>
      <c r="C18" s="15">
        <v>2363.8183199999999</v>
      </c>
      <c r="D18" s="14">
        <v>5026</v>
      </c>
      <c r="E18" s="15">
        <v>2438.26341</v>
      </c>
      <c r="F18" s="4">
        <f t="shared" si="2"/>
        <v>48.513000596896141</v>
      </c>
      <c r="G18" s="4">
        <f t="shared" si="3"/>
        <v>3.1493575191514793</v>
      </c>
    </row>
    <row r="19" spans="1:7" s="3" customFormat="1" ht="30">
      <c r="A19" s="5"/>
      <c r="B19" s="6" t="s">
        <v>11</v>
      </c>
      <c r="C19" s="15">
        <v>38168.864450000001</v>
      </c>
      <c r="D19" s="14">
        <v>48900</v>
      </c>
      <c r="E19" s="15">
        <v>14722.74151</v>
      </c>
      <c r="F19" s="4">
        <f t="shared" si="2"/>
        <v>30.107855848670756</v>
      </c>
      <c r="G19" s="4">
        <f t="shared" si="3"/>
        <v>-61.427352576112597</v>
      </c>
    </row>
    <row r="20" spans="1:7" s="3" customFormat="1" ht="15">
      <c r="A20" s="5"/>
      <c r="B20" s="6" t="s">
        <v>12</v>
      </c>
      <c r="C20" s="15">
        <v>1567.7670000000001</v>
      </c>
      <c r="D20" s="14">
        <v>10800</v>
      </c>
      <c r="E20" s="15">
        <v>3829.3875499999999</v>
      </c>
      <c r="F20" s="4">
        <f t="shared" si="2"/>
        <v>35.457292129629629</v>
      </c>
      <c r="G20" s="4">
        <f t="shared" si="3"/>
        <v>144.25744067836609</v>
      </c>
    </row>
    <row r="21" spans="1:7" s="3" customFormat="1" ht="15">
      <c r="A21" s="5"/>
      <c r="B21" s="6" t="s">
        <v>13</v>
      </c>
      <c r="C21" s="15">
        <v>1488.7085199999999</v>
      </c>
      <c r="D21" s="14">
        <v>0</v>
      </c>
      <c r="E21" s="15">
        <v>6617.1423699999996</v>
      </c>
      <c r="F21" s="4" t="e">
        <f t="shared" si="2"/>
        <v>#DIV/0!</v>
      </c>
      <c r="G21" s="4">
        <f t="shared" si="3"/>
        <v>344.48878212909</v>
      </c>
    </row>
    <row r="22" spans="1:7" s="3" customFormat="1" ht="14.25">
      <c r="A22" s="17" t="s">
        <v>14</v>
      </c>
      <c r="B22" s="17"/>
      <c r="C22" s="13">
        <f>C23+C28</f>
        <v>546744.82823999994</v>
      </c>
      <c r="D22" s="13">
        <f>D23+D28</f>
        <v>2859450.54</v>
      </c>
      <c r="E22" s="13">
        <f>E23+E28</f>
        <v>603999.98875999998</v>
      </c>
      <c r="F22" s="9">
        <f t="shared" si="2"/>
        <v>21.122938841250249</v>
      </c>
      <c r="G22" s="9">
        <f t="shared" si="3"/>
        <v>10.472007701345305</v>
      </c>
    </row>
    <row r="23" spans="1:7" s="3" customFormat="1" ht="15">
      <c r="A23" s="5"/>
      <c r="B23" s="6" t="s">
        <v>15</v>
      </c>
      <c r="C23" s="15">
        <f>SUM(C24:C27)</f>
        <v>546744.82823999994</v>
      </c>
      <c r="D23" s="15">
        <f>SUM(D24:D27)</f>
        <v>2859450.54</v>
      </c>
      <c r="E23" s="15">
        <f>SUM(E24:E27)</f>
        <v>603999.98875999998</v>
      </c>
      <c r="F23" s="4">
        <f t="shared" si="2"/>
        <v>21.122938841250249</v>
      </c>
      <c r="G23" s="4">
        <f t="shared" si="3"/>
        <v>10.472007701345305</v>
      </c>
    </row>
    <row r="24" spans="1:7" s="3" customFormat="1" ht="15" hidden="1">
      <c r="A24" s="5"/>
      <c r="B24" s="6" t="s">
        <v>28</v>
      </c>
      <c r="C24" s="15">
        <v>0</v>
      </c>
      <c r="D24" s="16">
        <v>0</v>
      </c>
      <c r="E24" s="15">
        <v>0</v>
      </c>
      <c r="F24" s="4" t="e">
        <f t="shared" si="2"/>
        <v>#DIV/0!</v>
      </c>
      <c r="G24" s="4"/>
    </row>
    <row r="25" spans="1:7" s="3" customFormat="1" ht="15">
      <c r="A25" s="5"/>
      <c r="B25" s="6" t="s">
        <v>16</v>
      </c>
      <c r="C25" s="15">
        <v>26612.207900000001</v>
      </c>
      <c r="D25" s="14">
        <v>579431.79</v>
      </c>
      <c r="E25" s="15">
        <v>53954.502399999998</v>
      </c>
      <c r="F25" s="4">
        <f t="shared" si="2"/>
        <v>9.311622753732582</v>
      </c>
      <c r="G25" s="4">
        <f t="shared" si="3"/>
        <v>102.743427387699</v>
      </c>
    </row>
    <row r="26" spans="1:7" s="3" customFormat="1" ht="15">
      <c r="A26" s="5"/>
      <c r="B26" s="6" t="s">
        <v>17</v>
      </c>
      <c r="C26" s="15">
        <v>449438.44511999999</v>
      </c>
      <c r="D26" s="14">
        <v>2190765.69</v>
      </c>
      <c r="E26" s="15">
        <v>527064.11023999995</v>
      </c>
      <c r="F26" s="4">
        <f t="shared" si="2"/>
        <v>24.058442792209327</v>
      </c>
      <c r="G26" s="4">
        <f>E26/C26*100-100</f>
        <v>17.271701155710858</v>
      </c>
    </row>
    <row r="27" spans="1:7" s="3" customFormat="1" ht="15">
      <c r="A27" s="5"/>
      <c r="B27" s="6" t="s">
        <v>18</v>
      </c>
      <c r="C27" s="15">
        <v>70694.175220000005</v>
      </c>
      <c r="D27" s="14">
        <v>89253.06</v>
      </c>
      <c r="E27" s="15">
        <v>22981.376120000001</v>
      </c>
      <c r="F27" s="4"/>
      <c r="G27" s="4"/>
    </row>
    <row r="28" spans="1:7" s="3" customFormat="1" ht="15">
      <c r="A28" s="5"/>
      <c r="B28" s="6" t="s">
        <v>19</v>
      </c>
      <c r="C28" s="15">
        <v>0</v>
      </c>
      <c r="D28" s="14">
        <v>0</v>
      </c>
      <c r="E28" s="15">
        <v>0</v>
      </c>
      <c r="F28" s="4" t="e">
        <f>E28/D28*100</f>
        <v>#DIV/0!</v>
      </c>
      <c r="G28" s="4" t="e">
        <f>E28/C28*100-100</f>
        <v>#DIV/0!</v>
      </c>
    </row>
  </sheetData>
  <mergeCells count="8">
    <mergeCell ref="A15:B15"/>
    <mergeCell ref="A6:B6"/>
    <mergeCell ref="A22:B22"/>
    <mergeCell ref="A1:G1"/>
    <mergeCell ref="A3:B3"/>
    <mergeCell ref="A4:B4"/>
    <mergeCell ref="A5:B5"/>
    <mergeCell ref="A2:G2"/>
  </mergeCells>
  <pageMargins left="0.25" right="0.25" top="0.75" bottom="0.75" header="0.3" footer="0.3"/>
  <pageSetup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Трушкова Елена Васильевна</dc:creator>
  <cp:lastModifiedBy>Иванова Ольга Владимировна</cp:lastModifiedBy>
  <cp:lastPrinted>2018-04-05T12:05:53Z</cp:lastPrinted>
  <dcterms:created xsi:type="dcterms:W3CDTF">2017-08-25T09:42:39Z</dcterms:created>
  <dcterms:modified xsi:type="dcterms:W3CDTF">2026-04-01T09:57:20Z</dcterms:modified>
</cp:coreProperties>
</file>