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300" tabRatio="601"/>
  </bookViews>
  <sheets>
    <sheet name="Лист2" sheetId="2" r:id="rId1"/>
  </sheets>
  <definedNames>
    <definedName name="_xlnm.Print_Area" localSheetId="0">Лист2!$B$1:$F$346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0" i="2" l="1"/>
  <c r="D88" i="2"/>
  <c r="D166" i="2"/>
  <c r="F93" i="2"/>
  <c r="E93" i="2"/>
  <c r="D93" i="2"/>
  <c r="F23" i="2"/>
  <c r="E23" i="2"/>
  <c r="D23" i="2"/>
  <c r="E173" i="2" l="1"/>
  <c r="F173" i="2"/>
  <c r="D173" i="2"/>
  <c r="D165" i="2" s="1"/>
  <c r="E144" i="2"/>
  <c r="F144" i="2"/>
  <c r="D144" i="2"/>
  <c r="E88" i="2" l="1"/>
  <c r="F88" i="2"/>
  <c r="E58" i="2" l="1"/>
  <c r="F58" i="2"/>
  <c r="D58" i="2"/>
  <c r="D22" i="2"/>
  <c r="E22" i="2"/>
  <c r="F22" i="2"/>
  <c r="D41" i="2"/>
  <c r="D40" i="2" s="1"/>
  <c r="E41" i="2"/>
  <c r="E40" i="2" s="1"/>
  <c r="F41" i="2"/>
  <c r="F40" i="2" s="1"/>
  <c r="D48" i="2"/>
  <c r="E48" i="2"/>
  <c r="F48" i="2"/>
  <c r="D51" i="2"/>
  <c r="E51" i="2"/>
  <c r="F51" i="2"/>
  <c r="D55" i="2"/>
  <c r="E55" i="2"/>
  <c r="F55" i="2"/>
  <c r="D60" i="2"/>
  <c r="E60" i="2"/>
  <c r="F60" i="2"/>
  <c r="D62" i="2"/>
  <c r="E62" i="2"/>
  <c r="F62" i="2"/>
  <c r="D65" i="2"/>
  <c r="E65" i="2"/>
  <c r="F65" i="2"/>
  <c r="D68" i="2"/>
  <c r="E68" i="2"/>
  <c r="F68" i="2"/>
  <c r="D70" i="2"/>
  <c r="E70" i="2"/>
  <c r="F70" i="2"/>
  <c r="D73" i="2"/>
  <c r="E73" i="2"/>
  <c r="F73" i="2"/>
  <c r="D75" i="2"/>
  <c r="E75" i="2"/>
  <c r="F75" i="2"/>
  <c r="D80" i="2"/>
  <c r="E80" i="2"/>
  <c r="F80" i="2"/>
  <c r="D82" i="2"/>
  <c r="E82" i="2"/>
  <c r="F82" i="2"/>
  <c r="D84" i="2"/>
  <c r="E84" i="2"/>
  <c r="F84" i="2"/>
  <c r="D86" i="2"/>
  <c r="E86" i="2"/>
  <c r="F86" i="2"/>
  <c r="D91" i="2"/>
  <c r="D90" i="2" s="1"/>
  <c r="E91" i="2"/>
  <c r="E90" i="2" s="1"/>
  <c r="F91" i="2"/>
  <c r="F90" i="2" s="1"/>
  <c r="D96" i="2"/>
  <c r="E96" i="2"/>
  <c r="F96" i="2"/>
  <c r="D100" i="2"/>
  <c r="E100" i="2"/>
  <c r="F100" i="2"/>
  <c r="D105" i="2"/>
  <c r="D104" i="2" s="1"/>
  <c r="E105" i="2"/>
  <c r="E104" i="2" s="1"/>
  <c r="F105" i="2"/>
  <c r="F104" i="2" s="1"/>
  <c r="D115" i="2"/>
  <c r="D114" i="2" s="1"/>
  <c r="D112" i="2" s="1"/>
  <c r="E115" i="2"/>
  <c r="E114" i="2" s="1"/>
  <c r="E112" i="2" s="1"/>
  <c r="F115" i="2"/>
  <c r="F114" i="2" s="1"/>
  <c r="F112" i="2" s="1"/>
  <c r="D123" i="2"/>
  <c r="E123" i="2"/>
  <c r="D125" i="2"/>
  <c r="E125" i="2"/>
  <c r="F125" i="2"/>
  <c r="D132" i="2"/>
  <c r="E132" i="2"/>
  <c r="F132" i="2"/>
  <c r="D135" i="2"/>
  <c r="D134" i="2" s="1"/>
  <c r="E135" i="2"/>
  <c r="E134" i="2" s="1"/>
  <c r="F135" i="2"/>
  <c r="F134" i="2" s="1"/>
  <c r="D138" i="2"/>
  <c r="E138" i="2"/>
  <c r="F138" i="2"/>
  <c r="E140" i="2"/>
  <c r="F140" i="2"/>
  <c r="D142" i="2"/>
  <c r="E142" i="2"/>
  <c r="F142" i="2"/>
  <c r="E167" i="2"/>
  <c r="E166" i="2" s="1"/>
  <c r="E165" i="2" s="1"/>
  <c r="F167" i="2"/>
  <c r="F166" i="2" s="1"/>
  <c r="F165" i="2" s="1"/>
  <c r="D200" i="2"/>
  <c r="E200" i="2"/>
  <c r="F200" i="2"/>
  <c r="D211" i="2"/>
  <c r="E211" i="2"/>
  <c r="F211" i="2"/>
  <c r="D214" i="2"/>
  <c r="E214" i="2"/>
  <c r="F214" i="2"/>
  <c r="D273" i="2"/>
  <c r="E273" i="2"/>
  <c r="F273" i="2"/>
  <c r="D292" i="2"/>
  <c r="E292" i="2"/>
  <c r="F292" i="2"/>
  <c r="D304" i="2"/>
  <c r="E304" i="2"/>
  <c r="F304" i="2"/>
  <c r="D309" i="2"/>
  <c r="E309" i="2"/>
  <c r="F309" i="2"/>
  <c r="D324" i="2"/>
  <c r="E324" i="2"/>
  <c r="F324" i="2"/>
  <c r="D329" i="2"/>
  <c r="D328" i="2" s="1"/>
  <c r="E329" i="2"/>
  <c r="E328" i="2" s="1"/>
  <c r="F329" i="2"/>
  <c r="F328" i="2" s="1"/>
  <c r="D335" i="2"/>
  <c r="D334" i="2" s="1"/>
  <c r="E335" i="2"/>
  <c r="E334" i="2" s="1"/>
  <c r="F335" i="2"/>
  <c r="F334" i="2" s="1"/>
  <c r="D79" i="2" l="1"/>
  <c r="E79" i="2"/>
  <c r="F79" i="2"/>
  <c r="D183" i="2"/>
  <c r="F303" i="2"/>
  <c r="E303" i="2"/>
  <c r="E183" i="2"/>
  <c r="F183" i="2"/>
  <c r="D303" i="2"/>
  <c r="D270" i="2"/>
  <c r="D122" i="2"/>
  <c r="D111" i="2" s="1"/>
  <c r="F270" i="2"/>
  <c r="F137" i="2"/>
  <c r="F131" i="2" s="1"/>
  <c r="F72" i="2"/>
  <c r="F47" i="2"/>
  <c r="F46" i="2" s="1"/>
  <c r="E72" i="2"/>
  <c r="E47" i="2"/>
  <c r="E46" i="2" s="1"/>
  <c r="D47" i="2"/>
  <c r="D46" i="2" s="1"/>
  <c r="E95" i="2"/>
  <c r="D137" i="2"/>
  <c r="D131" i="2" s="1"/>
  <c r="D95" i="2"/>
  <c r="F67" i="2"/>
  <c r="F64" i="2" s="1"/>
  <c r="E137" i="2"/>
  <c r="E131" i="2" s="1"/>
  <c r="F122" i="2"/>
  <c r="F111" i="2" s="1"/>
  <c r="D67" i="2"/>
  <c r="D64" i="2" s="1"/>
  <c r="E122" i="2"/>
  <c r="E111" i="2" s="1"/>
  <c r="E67" i="2"/>
  <c r="E64" i="2" s="1"/>
  <c r="E270" i="2"/>
  <c r="F95" i="2"/>
  <c r="D72" i="2"/>
  <c r="D181" i="2" l="1"/>
  <c r="D180" i="2" s="1"/>
  <c r="E181" i="2"/>
  <c r="E180" i="2" s="1"/>
  <c r="D78" i="2"/>
  <c r="D21" i="2" s="1"/>
  <c r="E78" i="2"/>
  <c r="F181" i="2"/>
  <c r="F180" i="2" s="1"/>
  <c r="F78" i="2"/>
  <c r="F21" i="2" l="1"/>
  <c r="F346" i="2" s="1"/>
  <c r="E21" i="2"/>
  <c r="E346" i="2" s="1"/>
  <c r="D346" i="2"/>
</calcChain>
</file>

<file path=xl/sharedStrings.xml><?xml version="1.0" encoding="utf-8"?>
<sst xmlns="http://schemas.openxmlformats.org/spreadsheetml/2006/main" count="567" uniqueCount="536">
  <si>
    <t>Наименование доходов</t>
  </si>
  <si>
    <t>000 1 00 00000 00 0000 000</t>
  </si>
  <si>
    <t>НАЛОГОВЫЕ И НЕНАЛОГОВЫЕ ДОХОДЫ</t>
  </si>
  <si>
    <t>000 1 01 00000 00 0000 000</t>
  </si>
  <si>
    <t>Налоги на прибыль, доходы</t>
  </si>
  <si>
    <t xml:space="preserve">Налог на доходы физических лиц </t>
  </si>
  <si>
    <t>000 1 03 00000 00 0000 000</t>
  </si>
  <si>
    <t>Налоги на товары (работы, услуги), реализуемые на территории Российской Федерации</t>
  </si>
  <si>
    <t>000 1 03 02000 01 0000 110</t>
  </si>
  <si>
    <t>Акцизы по подакцизным товарам (продукции), производимым на территории Российской Федерации</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</si>
  <si>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</si>
  <si>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</si>
  <si>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</si>
  <si>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</si>
  <si>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</si>
  <si>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</si>
  <si>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</si>
  <si>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000 1 05 00000 00 0000 000</t>
  </si>
  <si>
    <t>Налоги на совокупный доход</t>
  </si>
  <si>
    <t>000 1 05 01000 00 0000 110</t>
  </si>
  <si>
    <t xml:space="preserve">Налог, взимаемый в связи с применением упрощенной системы налогообложения   </t>
  </si>
  <si>
    <t>000 1 05 01010 01 0000 110</t>
  </si>
  <si>
    <t>Налог, взимаемый с налогоплательщиков, выбравших в качестве объекта налогообложения доходы</t>
  </si>
  <si>
    <t>000 1 05 01011 01 0000 110</t>
  </si>
  <si>
    <t>000 1 05 01020 01 0000 110</t>
  </si>
  <si>
    <t>Налог, взимаемый с налогоплательщиков, выбравших в качестве объекта налогообложения доходы, уменьшенные на величину расходов</t>
  </si>
  <si>
    <t>000 1 05 01021 01 0000 110</t>
  </si>
  <si>
    <t>000 1 05 01050 01 0000 110</t>
  </si>
  <si>
    <t>Единый налог на вмененный доход для отдельных видов деятельности</t>
  </si>
  <si>
    <t xml:space="preserve">000 1 05 02010 02 0000 110 </t>
  </si>
  <si>
    <t>Налог, взимаемый в связи с применением патентной системы налогообложения</t>
  </si>
  <si>
    <t xml:space="preserve">000 1 05 04010 02 0000 110 </t>
  </si>
  <si>
    <t>Налог, взимаемый в связи с применением патентной системы налогообложения, зачисляемый в бюджеты городских округов</t>
  </si>
  <si>
    <t>000 1 06 00000 00 0000 000</t>
  </si>
  <si>
    <t>Налоги на имущество</t>
  </si>
  <si>
    <t>000 1 06 01000 00 0000 110</t>
  </si>
  <si>
    <t xml:space="preserve">Налог на имущество физических лиц </t>
  </si>
  <si>
    <t>Налог на имущество физических лиц, взимаемый по ставкам, применяемым к объектам налогообложения, расположенным в границах городских округов</t>
  </si>
  <si>
    <t>000 1 06 06000 00 0000 110</t>
  </si>
  <si>
    <t>Земельный налог</t>
  </si>
  <si>
    <t>000 1 06 06030 00 0000 110</t>
  </si>
  <si>
    <t>Земельный налог с организаций</t>
  </si>
  <si>
    <t>Земельный налог с организаций, обладающих земельным участком, расположенным в границах городских округов</t>
  </si>
  <si>
    <t>Земельный налог с физических лиц</t>
  </si>
  <si>
    <t xml:space="preserve">000 1 06 06042 04 0000 110 </t>
  </si>
  <si>
    <t>Земельный налог с физических лиц, обладающих земельным участком, расположенным в границах городских округов</t>
  </si>
  <si>
    <t>000 1 08 00000 00 0000 000</t>
  </si>
  <si>
    <t>Государственная пошлина</t>
  </si>
  <si>
    <t>000 1 08 03000 01 0000 110</t>
  </si>
  <si>
    <t>Государственная пошлина по делам, рассматриваемым в судах общей юрисдикции, мировыми судьями</t>
  </si>
  <si>
    <t>000 1 08 03010 01 0000 110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</si>
  <si>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</si>
  <si>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000 1 08 07000 01 0000 110 </t>
  </si>
  <si>
    <t>Государственная пошлина за государственную регистрацию, а также за совершение прочих юридически значимых действий</t>
  </si>
  <si>
    <t>000 1 08 07150 01 0000 110</t>
  </si>
  <si>
    <t>Государственная пошлина за выдачу разрешения на установку рекламной конструкции</t>
  </si>
  <si>
    <t>Задолженность и перерасчеты по отмененным налогам, сборам и иным обязательным платежам</t>
  </si>
  <si>
    <t>000 1 11 00000 00 0000 000</t>
  </si>
  <si>
    <t>Доходы от использования имущества, находящегося в государственной и муниципальной собственности</t>
  </si>
  <si>
    <t xml:space="preserve">000 1 11 05000 00 0000 120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</si>
  <si>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</si>
  <si>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</si>
  <si>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</si>
  <si>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</si>
  <si>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000 1 11 05020 00 0000 120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</si>
  <si>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</si>
  <si>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</si>
  <si>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</si>
  <si>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000 1 11 05030 00 0000 120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</si>
  <si>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</si>
  <si>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000 1 11 05034 04 0000 120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</si>
  <si>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</si>
  <si>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000 1 11 05070 00 0000 120</t>
  </si>
  <si>
    <t>Доходы от сдачи в аренду имущества, составляющего государственную (муниципальную) казну (за исключением земельных участков)</t>
  </si>
  <si>
    <t>000 1 11 05074 04 0000 120</t>
  </si>
  <si>
    <t>Доходы от сдачи в аренду имущества, составляющего казну городских округов (за исключением земельных участков)</t>
  </si>
  <si>
    <t xml:space="preserve">000 1 11 07000 00 0000 120 </t>
  </si>
  <si>
    <t>Платежи от государственных и муниципальных унитарных предприятий</t>
  </si>
  <si>
    <t>000 1 11 07010 00 0000 120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</si>
  <si>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</si>
  <si>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</si>
  <si>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000 1 11 09000 00 0000 120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</si>
  <si>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</si>
  <si>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000 1 11 09040 04 0000 120</t>
  </si>
  <si>
    <t>000 1 11 09044 04 0002 120</t>
  </si>
  <si>
    <t>000 1 11 09044 04 0003 120</t>
  </si>
  <si>
    <t>Плата по договорам коммерческого найма жилых помещений, находящихся в муниципальной собственности</t>
  </si>
  <si>
    <t>000 1 11 09044 04 0004 120</t>
  </si>
  <si>
    <t>000 1 12 00000 00 0000 000</t>
  </si>
  <si>
    <t>Платежи при пользовании природными ресурсами</t>
  </si>
  <si>
    <t>000 1 12 01000 01 0000 120</t>
  </si>
  <si>
    <t>Плата за негативное воздействие на окружающую среду</t>
  </si>
  <si>
    <t xml:space="preserve">000 1 12 01010 01 0000 120 </t>
  </si>
  <si>
    <t>Плата за выбросы загрязняющих веществ в атмосферный воздух стационарными объектами</t>
  </si>
  <si>
    <t xml:space="preserve">000 1 12 01020 01 0000 120 </t>
  </si>
  <si>
    <t>Плата за выбросы загрязняющих веществ в атмосферный воздух передвижными объектами</t>
  </si>
  <si>
    <t xml:space="preserve">000 1 12 01030 01 0000 120 </t>
  </si>
  <si>
    <t>Плата за сбросы загрязняющих веществ в водные объекты</t>
  </si>
  <si>
    <t>000 1 13 00000 00 0000 000</t>
  </si>
  <si>
    <t>Доходы от оказания платных услуг (работ) и компенсации затрат государства</t>
  </si>
  <si>
    <t>000 1 13 01000 00 0000 130</t>
  </si>
  <si>
    <t>Доходы от оказания платных услуг (работ)</t>
  </si>
  <si>
    <t>000 1 13 01990 00 0000 130</t>
  </si>
  <si>
    <t xml:space="preserve">Прочие доходы от оказания платных услуг (работ) </t>
  </si>
  <si>
    <t xml:space="preserve">000 1 13 01994 04 0000 130 </t>
  </si>
  <si>
    <t>Прочие доходы от оказания платных услуг (работ) получателями средств бюджетов городских округов</t>
  </si>
  <si>
    <t>Платежи за резервирование места под будущие захоронения</t>
  </si>
  <si>
    <t>000 1 13 02000 00 0000 000</t>
  </si>
  <si>
    <t>Доходы от компенсации затрат государства</t>
  </si>
  <si>
    <t>000 1 14 00000 00 0000 000</t>
  </si>
  <si>
    <t>Доходы от продажи материальных и нематериальных активов</t>
  </si>
  <si>
    <t>Доходы от продажи квартир</t>
  </si>
  <si>
    <t>000 1 14 01040 04 0000 410</t>
  </si>
  <si>
    <t>000 1 14 02000 00 0000 000</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</si>
  <si>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</si>
  <si>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000 1 14 02040 04 0000 410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</si>
  <si>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</si>
  <si>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</si>
  <si>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</si>
  <si>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000 1 14 06000 00 0000 430</t>
  </si>
  <si>
    <t>Доходы от продажи земельных участков, находящихся в государственной и муниципальной собственности</t>
  </si>
  <si>
    <t>000 1 14 06010 00 0000 430</t>
  </si>
  <si>
    <t>Доходы от продажи земельных участков, государственная собственность на которые не разграничена</t>
  </si>
  <si>
    <t>000 1 14 06012 04 0000 430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</si>
  <si>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</si>
  <si>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000 1 14 06310 04 0000 430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</si>
  <si>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</si>
  <si>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</si>
  <si>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</si>
  <si>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000 1 16 00000 00 0000 000</t>
  </si>
  <si>
    <t>Штрафы, санкции, возмещение ущерба</t>
  </si>
  <si>
    <t>000 1 17 00000 00 0000 000</t>
  </si>
  <si>
    <t>Прочие неналоговые  доходы</t>
  </si>
  <si>
    <t>Прочие неналоговые доходы бюджетов городских округов</t>
  </si>
  <si>
    <t>Прочие неналоговые  доходы бюджетов городских округов (средства от реализации инвестиционных контрактов)</t>
  </si>
  <si>
    <t>000 1 17 05040 04 0003 180</t>
  </si>
  <si>
    <t>Прочие неналоговые  доходы бюджетов городских округов (средства на право заключения договора о развитии застроенной территории)</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</si>
  <si>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</si>
  <si>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</si>
  <si>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</si>
  <si>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</si>
  <si>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</si>
  <si>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Прочие субсидии бюджетам городских округов</t>
  </si>
  <si>
    <t>Субсидии на выплату грантов Губернатора Московской области лучшим общеобразовательным организациям в Московской области</t>
  </si>
  <si>
    <t>Субвенции бюджетам городских округов на предоставление гражданам субсидий на оплату жилого помещения и коммунальных услуг</t>
  </si>
  <si>
    <t>Субвенции бюджетам городских округов на выполнение передаваемых полномочий субъектов Российской Федерации</t>
  </si>
  <si>
    <t>Иные межбюджетные трансферты</t>
  </si>
  <si>
    <t>000 2 07 00000 00 0000 000</t>
  </si>
  <si>
    <t xml:space="preserve">Прочие безвозмездные поступления </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</si>
  <si>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округов</t>
  </si>
  <si>
    <t>Прочие безвозмездные поступления в бюджеты городских округов (День труда)</t>
  </si>
  <si>
    <t>Доходы бюджетов городских округов от возврата организациями остатков субсидий прошлых лет</t>
  </si>
  <si>
    <t>Доходы бюджетов городских округов от возврата бюджетными учреждениями остатков субсидий прошлых лет</t>
  </si>
  <si>
    <t>Доходы бюджетов городских округов от возврата иными организациями остатков субсидий прошлых лет</t>
  </si>
  <si>
    <t>000 2 19 00000 00 0000 000</t>
  </si>
  <si>
    <t>Возврат остатков субсидий, субвенций и иных межбюджетных трансфертов, имеющих целевое назначение, прошлых лет</t>
  </si>
  <si>
    <t>ВСЕГО ДОХОДОВ</t>
  </si>
  <si>
    <t>Субсидии бюджетам муниципальных образований на закупку компьютерного, серверного оборудования, программного обеспечения, оргтехники для территориальных обособленных структурных подразделений (офисов) МФЦ муниципальных образований</t>
  </si>
  <si>
    <t>Прочие субвенции бюджетам городских округов</t>
  </si>
  <si>
    <t>Субсидии бюджетам городских округов на софинансирование капитальных вложений в объекты муниципальной собственности</t>
  </si>
  <si>
    <t>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</si>
  <si>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Субсидия на оснащение автономными дымовыми пожарными извещателями помещений, в которых проживают многодетные семьи и семьи, находящиеся в трудной жизненной ситуации</t>
  </si>
  <si>
    <t>Субсидия бюджетам муниципальных образований на приобретение RFID - оборудования, программного обеспечения и бесконтактной смарт-карты с RFID -чипом для идентификации читателя для муниципальных общедоступных библиотек муниципальных образований Московской области</t>
  </si>
  <si>
    <t>Субсидия бюджетам муниципальных образований на закупку компьютерного, серверного оборудования, программного обеспечения, оргтехники</t>
  </si>
  <si>
    <t>Субсидия бюджетам муниципальных образований на оснащение помещений территориальных обособленных структурных подразделений (офисов) МФЦ (удаленных рабочих мест МФЦ) муниципальных образований предметами мебели и иными предметами бытового назначения</t>
  </si>
  <si>
    <t>Субсидия бюджетам муниципальных образований Московской области на комплексное благоустройство территорий муниципальных образований Московской области</t>
  </si>
  <si>
    <t>Субсидии бюджетам муниципальных образований Московской области на дооснащение МФЦ пультами оценки качества</t>
  </si>
  <si>
    <t>Субсидия на государственную поддержку частных дошкольных образовательных организаций в Московской области с целью возмещения расходов на присмотр и уход, содержание имущества и арендную плату за использование помещений</t>
  </si>
  <si>
    <t>Субсидия на мероприятия по организации отдыха детей в каникулярное время</t>
  </si>
  <si>
    <t>Софинансирование расходных обязательств муниципальных образований Московской области по организации и осуществлению мероприятий по работе с детьми и молодежью в части расходов на повышение оплаты труда работников муниципальных учреждений по работе с молодежью, расположенных на территории Московской области</t>
  </si>
  <si>
    <t>Субсидия на укрепление материально-технической базы общеобразовательных организаций, команды которых заняли 1-5 место на соревнованиях "Веселые старты" среди команд общеобразовательных организаций Московской области на призы Губернатора Московской области</t>
  </si>
  <si>
    <t>Субсидия на обеспечение современными аппаратно-программными комплексами общеобразовательных организаций в Московской области</t>
  </si>
  <si>
    <t>Субвенции бюджетам бюджетной системы Российской Федерации</t>
  </si>
  <si>
    <t>Субвенция на осуществление переданных полномочий по временному хранению, комплектованию, учету и использованию архивных документов, относящихся к собственности Московской области и временно хранящихся в муниципальных архивах</t>
  </si>
  <si>
    <t>Субвенция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t>
  </si>
  <si>
    <t>Субвенция на оплату расходов,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</si>
  <si>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</si>
  <si>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Субвенция на финансовое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в Московской области, обеспечение дополнительного образования детей в муниципальных общеобразовательных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</si>
  <si>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получения гражданами дошкольного, начального общего, основного общего, среднего общего образования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</si>
  <si>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получения гражданами дошкольного образования в частных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</si>
  <si>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</si>
  <si>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</si>
  <si>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городских округов</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</si>
  <si>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</si>
  <si>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</si>
  <si>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Минимальный налог, зачисляемый в бюджеты субъектов Российской Федерации (за налоговые периоды, истекшие до 1 января 2016 года)</t>
  </si>
  <si>
    <t>000 1 01 02020 01 0000 110</t>
  </si>
  <si>
    <t>000 1 01 02030 01 0000 110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</si>
  <si>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</si>
  <si>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000 1 09 00000 00 0000 000 </t>
  </si>
  <si>
    <t>Прочие доходы от компенсации затрат бюджетов городских округов</t>
  </si>
  <si>
    <t xml:space="preserve">Доходы от продажи квартир, находящихся в собственности городских округов
</t>
  </si>
  <si>
    <t>000 1 14 06020 00 0000 430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</si>
  <si>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</si>
  <si>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</si>
  <si>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</si>
  <si>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</si>
  <si>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</si>
  <si>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</si>
  <si>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000 1 06 06040 00 0000 110 </t>
  </si>
  <si>
    <t>Доходы бюджетов городских округов от возврата автономными учреждениями остатков субсидий прошлых лет</t>
  </si>
  <si>
    <t>Возврат остатков субвенций на осуществление первичного воинского учета на территориях, где отсутствуют военные комиссариаты из бюджетов городских округов</t>
  </si>
  <si>
    <t>Возврат остатков субвенций на оплату жилищно-коммунальных услуг отдельным категориям граждан из бюджетов городских округов</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</si>
  <si>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</si>
  <si>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</si>
  <si>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городских округов на реализацию мероприятий по обеспечению жильем молодых семей</t>
  </si>
  <si>
    <t>Субсидия на компенсацию оплаты основного долга по ипотечному жилищному кредиту</t>
  </si>
  <si>
    <t>Субсидия на устройство и капитальный ремонт электросетевого хозяйства, систем наружного и архитектурно-художественного освещения в рамках реализации приоритетного проекта «Светлый город»</t>
  </si>
  <si>
    <t>Субсидия на организацию деятельности МФЦ предоставления государственных и муниципальных услуг, действующих на территории Московской области, по приему и обработке заявлений о включении избирателей, участников референдума в список избирателей, участников референдума по месту нахождения и направлению соответствующей информации в территориальные избирательные комиссии</t>
  </si>
  <si>
    <t>Субсидия на софинансирование расходов на повышение заработной платы работникам муниципальных учреждений Московской области в сфере культуры</t>
  </si>
  <si>
    <t>Субсидия на обеспечение современными аппаратно-программными комплексами со средствами криптографической защиты информации муниципальных организаций Московской области</t>
  </si>
  <si>
    <t>Субсидии на закупку оборудования для организаций дополнительного образования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</si>
  <si>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Субсидии на закупку оборудования для общеобразовательных организаций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</si>
  <si>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Субсидия на закупку оборудования для дошкольных образовательных организаций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</si>
  <si>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Субвенция бюджетам муниципальных образований Московской области на создание административных комиссий, уполномоченных рассматривать дела об административных правонарушениях в сфере благоустройства</t>
  </si>
  <si>
    <t>000 1 05 01012 01 0000 110</t>
  </si>
  <si>
    <t>000 1 05 01022 01 0000 110</t>
  </si>
  <si>
    <t xml:space="preserve">000 1 05 02020 02 0000 110 </t>
  </si>
  <si>
    <t>Единый налог на вмененный доход для отдельных видов деятельности (за налоговые периоды, истекшие до 1 января 2016 года)</t>
  </si>
  <si>
    <t xml:space="preserve">000 1 12 01040 01 0000 120 </t>
  </si>
  <si>
    <t>Плата за размещение отходов производства потребления</t>
  </si>
  <si>
    <t xml:space="preserve">000 1 12 01070 01 0000 120 </t>
  </si>
  <si>
    <t xml:space="preserve">000 1 05 03010 01 0000 110 </t>
  </si>
  <si>
    <t>000 2 02 20000 00 0000 150</t>
  </si>
  <si>
    <t xml:space="preserve">000 2 02 25027 04 0000 150
</t>
  </si>
  <si>
    <t>000 2 02 25187 04 0000 150</t>
  </si>
  <si>
    <t>Субсидии бюджетам городских округов на поддержку образования для детей с ограниченными возможностями здоровья</t>
  </si>
  <si>
    <t>Субсидии бюджетам городских округов на поддержку творческой деятельности и техническое оснащение детских и кукольных театров</t>
  </si>
  <si>
    <t xml:space="preserve">000 2 02 25520 04 0000 150
</t>
  </si>
  <si>
    <t>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t>
  </si>
  <si>
    <t xml:space="preserve">000 2 02 25555 04 0000 150
</t>
  </si>
  <si>
    <t>000 2 02 25558 04 0000 150</t>
  </si>
  <si>
    <t>Субсидии бюджетам городских округов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</si>
  <si>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 xml:space="preserve">000 2 02 27112 04 0000 150
</t>
  </si>
  <si>
    <t>Субсидии на капитальные вложения в общеобразовательные организации в целях обеспечения односменного режима обучения</t>
  </si>
  <si>
    <t>000 2 02 29999 04 0000 150</t>
  </si>
  <si>
    <t>Субсидия на дооснащение материально-техническими средствами многофункциональных центров предоставления государственных и муниципальных услуг, действующих на территории Московской области, для организации предоставления государственных услуг по регистрации рождения и смерти</t>
  </si>
  <si>
    <t>Субсидии бюджетам муниципальных образований на создание дополнительных окон доступа к услугам МФЦ, в том числе дополнительных окон для приема и выдачи документов для юридических лиц и индивидуальных предпринимателей в МФЦ</t>
  </si>
  <si>
    <t>Софинансирование расходов на повышение заработной платы педагогических работников муниципальных учреждений дополнительного образования в сферах образования, культуры, физической культуры и спорта</t>
  </si>
  <si>
    <t>Субсидия на ремонт подъездов в многоквартирных домах</t>
  </si>
  <si>
    <t>Субсидия на предоставление доступа к электронным сервисам цифровой инфраструктуры в сфере жилищно-коммунального хозяйства</t>
  </si>
  <si>
    <t>Субсидия на установку камер видеонаблюдения в подъездах многоквартирных домов</t>
  </si>
  <si>
    <t>000 2 02 30000 00 0000 150</t>
  </si>
  <si>
    <t>000 2 02 30024 04 0000 150</t>
  </si>
  <si>
    <t>Субвенция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t>
  </si>
  <si>
    <t>000 2 02 30029 04 0000 150</t>
  </si>
  <si>
    <t xml:space="preserve">0002 02 35469 04 0000 150
</t>
  </si>
  <si>
    <t>Субвенции бюджетам городских округов на проведение Всероссийской переписи населения 2020 года</t>
  </si>
  <si>
    <t>000 2 02 39999 04 0000 150</t>
  </si>
  <si>
    <t>000 2 02 40000 00 0000 150</t>
  </si>
  <si>
    <t xml:space="preserve">000 2 02 45160 04 0000 150
</t>
  </si>
  <si>
    <t>Межбюджетные трансферты, передаваемые бюджетам городских округов для компенсации дополнительных расходов, возникших в результате решений, принятых органами власти другого уровня</t>
  </si>
  <si>
    <t>Дополнительные мероприятия по развитию жилищно-коммунального хозяйства и социально-культурной сферы</t>
  </si>
  <si>
    <t>000 2 07 04010 04 0000 150</t>
  </si>
  <si>
    <t>000 2 07 04050 04 0001 150</t>
  </si>
  <si>
    <t>000 2 18 00000 04 0000 150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</si>
  <si>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</si>
  <si>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000 2 18 04000 04 0000 150</t>
  </si>
  <si>
    <t>000 2 18 04010 04 0000 150</t>
  </si>
  <si>
    <t>000 2 18 04020 04 0000 150</t>
  </si>
  <si>
    <t>000 2 18 04030 04 0000 150</t>
  </si>
  <si>
    <t xml:space="preserve">000 2 18 60010 04 0000 150
</t>
  </si>
  <si>
    <t>Доходы бюджетов городских округов от возврата остатков субсидий, субвенций и иных межбюджетных трансфертов, имеющих целевое назначение, прошлых лет из иных бюджетов бюджетной системы Российской Федерации</t>
  </si>
  <si>
    <t xml:space="preserve">0002 19 00000 04 0000 150
</t>
  </si>
  <si>
    <t>Возврат остатков субсидий, субвенций и иных межбюджетных трансфертов, имеющих целевое назначение, прошлых лет из бюджетов городских округов</t>
  </si>
  <si>
    <t>000 2 19 35250 04 0000 150</t>
  </si>
  <si>
    <t>000 2 19 45160 04 0000 150</t>
  </si>
  <si>
    <t>Субсидия бюджетам муниципальных образований Московской области на реализацию мероприятий по улучшению жилищных условий семей, имеющих семь и более детей</t>
  </si>
  <si>
    <t>Субсидия на проектирование и строительство дошкольных образовательных организаций</t>
  </si>
  <si>
    <t>Субсидия на реализацию мероприятий, связанных с запуском Московских центральных диаметров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</si>
  <si>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</si>
  <si>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</si>
  <si>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000 1 16 01000 00 0000 140</t>
  </si>
  <si>
    <t>Денежные средства, изымаемые в собственность городского округа в соответствии с решениями судов (за исключением обвинительных приговоров судов)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</si>
  <si>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</si>
  <si>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Субсидия на устройство и капитальный ремонт электросетевого хозяйства, систем наружного освещения в рамках реализации приоритетного проекта «Светлый город»</t>
  </si>
  <si>
    <t>Единый сельскохозяйственный налог</t>
  </si>
  <si>
    <t xml:space="preserve">834 1 13 01994 04 0000 130 </t>
  </si>
  <si>
    <t xml:space="preserve">Субсидия на создание новых и обустройство новых существующих парков культуры и отдыха </t>
  </si>
  <si>
    <t xml:space="preserve">Субсидия на обустройство и установку детских игровых площадок на территории парков культуры и отдыха Московской области </t>
  </si>
  <si>
    <t xml:space="preserve">Субсидия бюджетам муниципальных образований Московской области на приобретение коммунальной техники </t>
  </si>
  <si>
    <t xml:space="preserve">Субсидия 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 </t>
  </si>
  <si>
    <t>Субвенция на осуществление переданных полномочий Московской области по транспортировке в морг, включая погрузоразгрузочные работы, с мест обнаружения или происшествия умерших для производства судебно-медицинской экспертизы</t>
  </si>
  <si>
    <t>Субсидии бюджетам муниципальных образований московской области на приобретение музыкальных инструментов для муниципальных организаций дополнительного образования сферы культуры Московской  области на 2020 год и на плановый период 2021 2022 годов</t>
  </si>
  <si>
    <t>Субсидия бюджетам муниципальных образований Московской области на организацию деятельности многофункциональных центров предоставления государственных и муниципальных услуг, действующих на территории Московской области, по реализации мероприятий, направленных на повышение уровня удовлетворенности граждан качеством предоставления государственных и муниципальных услуг</t>
  </si>
  <si>
    <t>000 111 05312 04 0000 120</t>
  </si>
  <si>
    <t>000 2 02 35135 04 0000 150</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</si>
  <si>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</si>
  <si>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000 2 02 49999 04 0000 150</t>
  </si>
  <si>
    <t>Прочие межбюджетные трансферты, передаваемые бюджетам городских округов</t>
  </si>
  <si>
    <t>Субвенция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по очной форме обучения (за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 кроме детей из многодетных семей)</t>
  </si>
  <si>
    <t>901 1 16 10031 04 0000 140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</si>
  <si>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</si>
  <si>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 xml:space="preserve">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
</t>
  </si>
  <si>
    <t>Субсидии на соблюдение требований законодательства в области обеспечения санитарно-эпидемиологического благополучия населения, в частности по обеззараживанию (дезинфекции) мест общего пользования многоквартирных жилых домов</t>
  </si>
  <si>
    <t>Субсидии на реализацию проектов граждан, сформированных в рамках практик инициативного бюджетирования</t>
  </si>
  <si>
    <t xml:space="preserve">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</si>
  <si>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</si>
  <si>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Субсидия на реализацию мероприятий по улучшению жилищных условий многодетных семей</t>
  </si>
  <si>
    <t>901 2 02 45424 04 0000 150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</si>
  <si>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</si>
  <si>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000 1 11 09080 04 0000 120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</si>
  <si>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</si>
  <si>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</si>
  <si>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</si>
  <si>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Плата по договорам социального найма жилых помещений, найма жилых помещений, находящихся в муниципальной собственности</t>
  </si>
  <si>
    <t xml:space="preserve">901 1 13 02994 04 0000 130 </t>
  </si>
  <si>
    <t xml:space="preserve">905 1 13 02994 04 0000 130 </t>
  </si>
  <si>
    <t>901 1 16 07010 04 0000 140</t>
  </si>
  <si>
    <t>901 1 16 07090 04 0000 140</t>
  </si>
  <si>
    <t>906 1 16 07090 04 0000 140</t>
  </si>
  <si>
    <t>901 1 16 09040 04 0000 140</t>
  </si>
  <si>
    <t>Субсидии бюджетам городских округов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</si>
  <si>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Субсидии бюджетам городских округов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</si>
  <si>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городских округов на реализацию программ формирования современной городской среды</t>
  </si>
  <si>
    <t>Субсидия на ямочный ремонт асфальтного покрытия дворовых территорий</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</si>
  <si>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</si>
  <si>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000 1 01 02080 01 0000 110</t>
  </si>
  <si>
    <t>904 1 16 01157 01 0000 140</t>
  </si>
  <si>
    <t>Субвенции бюджетам городских округов на осуществление первичного воинского учета органами местного самоуправления поселений, муниципальных и городских округов</t>
  </si>
  <si>
    <t xml:space="preserve">Субсидии бюджетам городских округов на реализацию мероприятий государственной программы Российской Федерации "Доступная среда" </t>
  </si>
  <si>
    <t>Субсидии бюджетам городских округов на обеспечение образовательных организаций материально-технической базой для внедрения цифровой образовательной среды</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</si>
  <si>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</si>
  <si>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Субсидия на подготовку основания, приобретение и установка скейт-парков в муниципальных образованиях Московской области</t>
  </si>
  <si>
    <t>905 1 16 07010 04 0000 140</t>
  </si>
  <si>
    <t>904 1 16 01074 01 0000 140</t>
  </si>
  <si>
    <t>Субсидия на благоустройство лесопарковых зон</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</si>
  <si>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</si>
  <si>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</si>
  <si>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</si>
  <si>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000 1 17 15000 00 0000 150</t>
  </si>
  <si>
    <t>Инициативные платежи</t>
  </si>
  <si>
    <t>000 2 07 04050 04 0002 150</t>
  </si>
  <si>
    <t>Прочие безвозмездные поступления в бюджеты городских округов (кроме Дня труда)</t>
  </si>
  <si>
    <t>Субсидия на устройство контейнерных площадок</t>
  </si>
  <si>
    <t>903 1 11 07014 04 0000 120</t>
  </si>
  <si>
    <t>Возврат остатков субсидий на софинансирование капитальных вложений в объекты муниципальной собственности из бюджетов городских округов</t>
  </si>
  <si>
    <t>901 2 19 25112 04 0000 150</t>
  </si>
  <si>
    <t>901 2 19 35118 04 0000 150</t>
  </si>
  <si>
    <t>901 2 19 60010 04 0000 150</t>
  </si>
  <si>
    <t>905 2 19 60010 04 0000 150</t>
  </si>
  <si>
    <t>Плата за выбросы загрязняющих веществ, образующихся при сжигании на факельных установках и (или) рассеивании попутного нефтяного газа</t>
  </si>
  <si>
    <t>Субсидия на организацию питания обучающихся, получающих основное и среднее общее образование, и отдельных категорий обучающихся, получающих начальное общее образование, в муниципальных общеобразовательных организациях в Московской области</t>
  </si>
  <si>
    <t>Субвенция 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t>
  </si>
  <si>
    <t xml:space="preserve">Субсидия бюджетам муниципальных образований Московской области на установку, монтаж и настройку ip-камер, приобретенных в рамках предоставленной субсидии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t>
  </si>
  <si>
    <t>000 1 01 02040 01 0000 110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</si>
  <si>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</si>
  <si>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Субвенция на осуществление переданных органам местного самоуправления полномочий по региональному государственному жилищному контролю (надзору) за соблюдением гражданами требований правил пользования газом</t>
  </si>
  <si>
    <t>Доходы от оказания платных услуг (работ) МКУ «Управление по работе с территориями»</t>
  </si>
  <si>
    <t>901 2 19 27112 04 0000 150</t>
  </si>
  <si>
    <t>Административные штрафы, установленные Кодексом Российской Федерации об административных правонарушениях</t>
  </si>
  <si>
    <t xml:space="preserve">Субсидия на обеспечение транспортной безопасности населения </t>
  </si>
  <si>
    <t>Субсидия на мероприятие по разработке проектно-сметной документации на проведение капитального ремонта зданий муниципальных общеобразовательных организаций в Московской области</t>
  </si>
  <si>
    <t>Субсидия на благоустройство территорий муниципальных общеобразовательных образований, в здании которых выполнен капитальный ремонт</t>
  </si>
  <si>
    <t>Субсидия на создание доступной среды в муниципальных учреждениях культуры</t>
  </si>
  <si>
    <t>Доходы, поступающие в порядке возмещения расходов, понесенных в связи с эксплуатацией имущества городских округов</t>
  </si>
  <si>
    <t>000 1 13 02060 00 0000 130</t>
  </si>
  <si>
    <t>000 1 13 02990 00 0000 130</t>
  </si>
  <si>
    <t xml:space="preserve">903 1 13 02994 04 0000 130 </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</si>
  <si>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</si>
  <si>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901 1 17 05040 04 0002 180</t>
  </si>
  <si>
    <t>904 1 16 01154 01 0000 140</t>
  </si>
  <si>
    <t xml:space="preserve">906 1 13 02994 04 0000 130 </t>
  </si>
  <si>
    <t xml:space="preserve">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 реализующих программы дошкольного образования  </t>
  </si>
  <si>
    <t>000 2 19 35303 04 0000 150</t>
  </si>
  <si>
    <t>Субвенции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</si>
  <si>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городских округов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</si>
  <si>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Предоставление детям отдельных категорий граждан права бесплатного посещения занятий по дополнительным образовательным программам, реализуемым на платной основе в муниципальных образовательных организациях</t>
  </si>
  <si>
    <t>000 1 01 02130 01 0000 110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</si>
  <si>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</si>
  <si>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000 1 01 02140 01 0000 110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</si>
  <si>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</si>
  <si>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Налог, взимаемый в связи с применением специального налогового режима "Автоматизированная упрощенная система налогообложения"</t>
  </si>
  <si>
    <t xml:space="preserve">908 1 13 02994 04 0000 130 </t>
  </si>
  <si>
    <t>Субвенция на обеспечение переданных государственных полномочий Московской области по организации деятельности по сбору (в том числе раздельному сбору), транспортированию, обработке, утилизации отходов, в том числе бытового мусора, 
на лесных участках в составе земель лесного фонда, не предоставленных гражданам и юридическим лицам</t>
  </si>
  <si>
    <t>Субвенция на осуществление государственных полномочий Московской области в области земельных отношений, определения соответствия объектов жилищного строительства, присвоения адресов и согласования перепланировки помещени</t>
  </si>
  <si>
    <t>908 1 16 07010 04 0000 140</t>
  </si>
  <si>
    <t>910 1 16 07010 04 0000 140</t>
  </si>
  <si>
    <t>904 1 16 07010 04 0000 140</t>
  </si>
  <si>
    <t>000 2 02 19999 04 0000 150</t>
  </si>
  <si>
    <t>Прочие дотации бюджетам городских округов</t>
  </si>
  <si>
    <t>Сохранение достигнутого уровня заработной платы отдельных категорий работников организаций дополнительного образования сферы физической культуры и спорта</t>
  </si>
  <si>
    <t>Возврат остатков субсидий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из бюджетов городских округов</t>
  </si>
  <si>
    <t>905 2 19 25 208 04 0000 150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</si>
  <si>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t>
  </si>
  <si>
    <t>903 2 19 60010 04 0000 150</t>
  </si>
  <si>
    <t>Субсидии бюджетам городских округов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</si>
  <si>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Субсидия на строительство и реконструкция сетей водоснабжения, водоотведения, теплоснабжения</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</si>
  <si>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</si>
  <si>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Субвенция на выплату компенсаций работникам, привлекаемым к проведению в Московской области государственной итоговой аттестации обучающихся, освоивших образовательные программы основного общего и среднего общего образования, за работу по подготовке и проведению государственной итоговой аттестации</t>
  </si>
  <si>
    <t>Субвенция на обеспечение питанием отдельных категорий обучающихся по очной форме обучения в частных общеобразовательных организациях, осуществляющих общеобразовательную деятельность по имеющим государственную аккредитацию основным общеобразовательным программам</t>
  </si>
  <si>
    <t>Субвенция на предоставление жилищного сертификата и единовременной социальной выплаты</t>
  </si>
  <si>
    <t>Развитие инфраструктуры парков культуры и отдыха</t>
  </si>
  <si>
    <t>Субсидии бюджетам городских округов на модернизацию инфраструктуры общего образования в отдельных субъектах Российской Федерации</t>
  </si>
  <si>
    <t>000 2 02 25786 04 0000 150</t>
  </si>
  <si>
    <t>Субсидии бюджетам городских округов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</si>
  <si>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Субсидия на создание сезонных ледяных катков</t>
  </si>
  <si>
    <t>Субсидия на выполнение комплекса мероприятий по ликвидации последствий засорения водных объектов, находящихся в муниципальной собственности</t>
  </si>
  <si>
    <t>Финансовое обеспечение стимулирующих выплат работникам муниципальных культурно-досуговых учреждений в Московской области с высоким уровнем достижений работы в сфере культуры</t>
  </si>
  <si>
    <t>000 1 05 07000 01 1000 110</t>
  </si>
  <si>
    <t xml:space="preserve">Объем поступлений доходов по основным источникам в бюджет городского округа Лобня        </t>
  </si>
  <si>
    <t>Сумма (тыс.руб.)</t>
  </si>
  <si>
    <t xml:space="preserve"> 2026 год</t>
  </si>
  <si>
    <t xml:space="preserve">000 1 05 03000 01 0000 110 </t>
  </si>
  <si>
    <t>000 1 05 07000 00 0000 110</t>
  </si>
  <si>
    <t>000 1 11 05012 04 0001 120</t>
  </si>
  <si>
    <t>000 111 05312 00 0000 120</t>
  </si>
  <si>
    <t>000 1 11 09080 04 0001 120</t>
  </si>
  <si>
    <t>Плата, поступившая в рамках договора за предоставление права на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</si>
  <si>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000 1 11 09080 04 0002 120</t>
  </si>
  <si>
    <t>Плата, поступившая в рамках договора на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</si>
  <si>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000 1 11 09080 04 0003 120</t>
  </si>
  <si>
    <t>Плата, поступившая в рамках договора за предоставление права на размещение и эксплуатацию нестационарного торгового объекта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</si>
  <si>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 xml:space="preserve">000 1 13 01994 04 0003 130 </t>
  </si>
  <si>
    <t>000 1 13 01994 04 0004 130</t>
  </si>
  <si>
    <t>000 1 13 01994 04 0005 130</t>
  </si>
  <si>
    <t xml:space="preserve">000 1 13 02064 04 0000 130 </t>
  </si>
  <si>
    <t>000 1 14 01000 00 0000 000</t>
  </si>
  <si>
    <t>000 1 16 02020 02 0000 140</t>
  </si>
  <si>
    <t>903 1 16 07090 04 0000 140</t>
  </si>
  <si>
    <t>000 1 16 10032 04 0000 140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</si>
  <si>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</si>
  <si>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000 1 16 11050 01 0000 140</t>
  </si>
  <si>
    <t>000 2 02 20216 04 0000 150</t>
  </si>
  <si>
    <t>000 2 02 20302 04 0000 150</t>
  </si>
  <si>
    <t xml:space="preserve"> 000 2 02 25171 04 0000 150  </t>
  </si>
  <si>
    <t xml:space="preserve">000 2 02 25172 04 0000 150
</t>
  </si>
  <si>
    <t>000 2 02 25208 04 0000 150</t>
  </si>
  <si>
    <t>000 2 02 25239 04 0000 150</t>
  </si>
  <si>
    <t>000 2 02 25304 04 0000 150</t>
  </si>
  <si>
    <t>000 2 02 25466 04 0000 150</t>
  </si>
  <si>
    <t>000 2 02 25497 04 0000 150</t>
  </si>
  <si>
    <t xml:space="preserve">000 2 02 25517 04 0000 150
</t>
  </si>
  <si>
    <t xml:space="preserve">000 2 02 25519 04 0000 150
</t>
  </si>
  <si>
    <t xml:space="preserve">Субсидия бюджетам городских округов на поддержку отрасли культуры </t>
  </si>
  <si>
    <t xml:space="preserve">Субсидия на создание и ремонт пешеходных коммуникаций </t>
  </si>
  <si>
    <t xml:space="preserve">Субсидия на ремонт асфальтового покрытия дворовых территорий </t>
  </si>
  <si>
    <t xml:space="preserve">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t>
  </si>
  <si>
    <t xml:space="preserve">Субсидия на проведение работ по капитальному ремонту зданий региональных (муниципальных) общеобразовательных организаций </t>
  </si>
  <si>
    <t xml:space="preserve">Субсидия на устройство спортивных и детских  площадок на территории муниципальных общеобразовательных организаций </t>
  </si>
  <si>
    <t>Субсидия на оснащение отремонтированных зданий общеобразовательных организаций средствами обучения и воспитания</t>
  </si>
  <si>
    <t xml:space="preserve">                     </t>
  </si>
  <si>
    <t>000 2 02 35082 04 0000 150</t>
  </si>
  <si>
    <t>000 2 02 35118 04 0000 150</t>
  </si>
  <si>
    <t>000 2 02 35120 04 0000 150</t>
  </si>
  <si>
    <t>000 2 02 35179 04 0000 150</t>
  </si>
  <si>
    <t xml:space="preserve">000 2 02 35303 04 0000 150 </t>
  </si>
  <si>
    <t>000 2 02 25253 04 0000 150</t>
  </si>
  <si>
    <t>000 2 02 30022 04 0000 150</t>
  </si>
  <si>
    <t xml:space="preserve">Доходы, поступающие в порядке возмещения расходов, понесенных в связи с эксплуатацией имущества
</t>
  </si>
  <si>
    <t xml:space="preserve">Прочие доходы от компенсации затрат государства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</si>
  <si>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</si>
  <si>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
</t>
  </si>
  <si>
    <t>Код бюджетной      классификации            Российской Федерации</t>
  </si>
  <si>
    <t>901 1 16 01074 01 0000 140</t>
  </si>
  <si>
    <t>000 1 13 01530 04 0000 130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</si>
  <si>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</si>
  <si>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Оснащение средствами обучения и воспитания муниципальных общеобразовательных организаций, осуществляющих образовательную деятельность исключительно по адаптированным основным общеобразовательным программам</t>
  </si>
  <si>
    <t xml:space="preserve">000 2 02 45050 04 0000 150
</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</si>
  <si>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</si>
  <si>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Субсидия на устройство и модернизацию контейнерных площадок</t>
  </si>
  <si>
    <t xml:space="preserve">        на 2025 год и на плановый период 2026 и 2027 годов</t>
  </si>
  <si>
    <t>2025 год</t>
  </si>
  <si>
    <t xml:space="preserve"> 2027 год</t>
  </si>
  <si>
    <t>000 2 02 45303 04 0000 150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</si>
  <si>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</si>
  <si>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000 2 02 45179 04 0000 150</t>
  </si>
  <si>
    <t xml:space="preserve">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</si>
  <si>
    <t xml:space="preserve">Выплата ежемесячных доплат за напряженный труд работникам муниципальных дошкольных и общеобразовательных организаций </t>
  </si>
  <si>
    <t>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t>
  </si>
  <si>
    <t>Установка специализированного оборудования на территории муниципальных образований</t>
  </si>
  <si>
    <t xml:space="preserve">Субвенция на выплату пособия педагогическим работникам муниципальных дошкольных и общеобразовательных организаций -молодым специалистам </t>
  </si>
  <si>
    <t xml:space="preserve">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(благоустройство скверов)
</t>
  </si>
  <si>
    <t xml:space="preserve">000 2 02 25559 04 0000 150
</t>
  </si>
  <si>
    <t xml:space="preserve">Субсидии бюджетам городских округов на оснащение предметных кабинетов общеобразовательных организаций средствами обучения и воспитания
</t>
  </si>
  <si>
    <t xml:space="preserve">Финансовое обеспечение выплат преподавателям в области музыкального искусства организаций дополнительного образования сферы культуры </t>
  </si>
  <si>
    <t>Субсидия на подготовку основания, приобретение и установка плоскостных спортивных сооружений в муниципальных образованиях Московской области</t>
  </si>
  <si>
    <t xml:space="preserve">                                                                         к решению Совета депутатов городского округа Лобня </t>
  </si>
  <si>
    <t xml:space="preserve">                                                                         Приложение 1</t>
  </si>
  <si>
    <t xml:space="preserve">                                                                         "О внесении изменений и дополнений</t>
  </si>
  <si>
    <t xml:space="preserve">                                                                         в решение Совета депутатов городского округа Лобня</t>
  </si>
  <si>
    <t xml:space="preserve">                                                                         "О бюджете городского округа Лобня на 2025 год</t>
  </si>
  <si>
    <t xml:space="preserve">                                                                         и на плановый период 2026 и 2027 годов"</t>
  </si>
  <si>
    <t xml:space="preserve">                                                                         к решению Совета депутатов городского округа Лобня</t>
  </si>
  <si>
    <r>
      <t xml:space="preserve">                                                                         от </t>
    </r>
    <r>
      <rPr>
        <u/>
        <sz val="12"/>
        <color theme="1"/>
        <rFont val="Times New Roman"/>
        <family val="1"/>
        <charset val="204"/>
      </rPr>
      <t>24.12.2024</t>
    </r>
    <r>
      <rPr>
        <sz val="12"/>
        <color theme="1"/>
        <rFont val="Times New Roman"/>
        <family val="1"/>
        <charset val="204"/>
      </rPr>
      <t xml:space="preserve">  №  </t>
    </r>
    <r>
      <rPr>
        <u/>
        <sz val="12"/>
        <color theme="1"/>
        <rFont val="Times New Roman"/>
        <family val="1"/>
        <charset val="204"/>
      </rPr>
      <t>174/70</t>
    </r>
  </si>
  <si>
    <t xml:space="preserve">                                                                         «О бюджете городского округа Лобня на 2025 год</t>
  </si>
  <si>
    <t xml:space="preserve">                                                                         и на плановый период 2026 и 2027 годов»</t>
  </si>
  <si>
    <r>
      <t xml:space="preserve"> 905 2 02 25210 04 0000 150 </t>
    </r>
    <r>
      <rPr>
        <sz val="12"/>
        <color rgb="FFFF0000"/>
        <rFont val="Times New Roman"/>
        <family val="1"/>
        <charset val="204"/>
      </rPr>
      <t>(код исключен)</t>
    </r>
  </si>
  <si>
    <t>000 1 01 02010 01 0000 110</t>
  </si>
  <si>
    <t>000 1 01 02150 01 0000 110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</si>
  <si>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</si>
  <si>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000 1 01 02160 01 0000 110</t>
  </si>
  <si>
    <t xml:space="preserve">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t>
  </si>
  <si>
    <t>000 1 01 02 210 01 0000 110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</si>
  <si>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</si>
  <si>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901 1 17 05040 04 0001 180</t>
  </si>
  <si>
    <t>903 1 17 05040 04 0001 180</t>
  </si>
  <si>
    <t xml:space="preserve">Прочие неналоговые доходы бюджетов городских округов (неосновательное обогащение за пользование земельными участками и имуществом) </t>
  </si>
  <si>
    <t>Прочие неналоговые доходы бюджетов городских округов (средства от выдаваемых органом местного самоуправления разрешений на размещение объектов)</t>
  </si>
  <si>
    <t>000 1 17 05040 04 0006 180</t>
  </si>
  <si>
    <t>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 реализующих программы дошкольного образования</t>
  </si>
  <si>
    <t>Обеспечение выплат работникам муниципальных общеобразовательных организаций- образовательных комплексов, реализующих основные общеобразовательные программы</t>
  </si>
  <si>
    <t>000 1 11 05430 00 0000 120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</si>
  <si>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</si>
  <si>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000 1 11 05430 04 0000 120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</si>
  <si>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городских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</si>
  <si>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000 1 17 15020 04 0006 150</t>
  </si>
  <si>
    <t>Инициативные      платежи, зачисляемые в бюджеты городских округов (Приобретение спортивной формы, спортивного инвентаря для занятий по самбо и дзюдо. Для муниципального бюджетного учреждения дополнительного образования спортивная школа «Академия спорта» Московской области, городского округа Лобня, ул. Чехова, д. 3А)</t>
  </si>
  <si>
    <t>Инициативные платежи, зачисляемые в бюджеты городских округов (Качественному дополнительному образованию – инновационные технологии)</t>
  </si>
  <si>
    <t xml:space="preserve">000 1 17 15020 04 0009 150 </t>
  </si>
  <si>
    <t>Инициативные платежи, зачисляемые в бюджеты городских округов (Ремонт фасада и внутренних помещений МБОУ СОШ № 1 г.о. Лобня)</t>
  </si>
  <si>
    <t xml:space="preserve">000 1 17 15020 04 0011 150 </t>
  </si>
  <si>
    <t>Инициативные      платежи, зачисляемые  в бюджеты городских округов (Приобретение военной парадной формы для кадетских классов  МБОУ СОШ № 3)</t>
  </si>
  <si>
    <t xml:space="preserve">000 1 17 15020 04 0012 150 </t>
  </si>
  <si>
    <t>Инициативные     платежи, зачисляемые в бюджеты городских округов (Приобретение офисной техники для нужд Комитета по ФКС и работе с молодежью Администрации)</t>
  </si>
  <si>
    <t>Инициативные платежи, зачисляемые в бюджеты городских округов (Приобретение трактора для нужд МКУ «Управление по работе с территориями»)</t>
  </si>
  <si>
    <t>000 1 17 05040 00 0000 180</t>
  </si>
  <si>
    <t>000 1 17 05040 04 0005 180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</si>
  <si>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</si>
  <si>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</si>
  <si>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</si>
  <si>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</si>
  <si>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000 1 01 02021 01 0000 110</t>
  </si>
  <si>
    <t>000 1 01 02022 01 0000 110</t>
  </si>
  <si>
    <t>000 1 01 02024 01 0000 110</t>
  </si>
  <si>
    <t>000 1 01 02023 01 0000 110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</si>
  <si>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</si>
  <si>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</si>
  <si>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000 1 05 02000 02 0000 110   </t>
  </si>
  <si>
    <t xml:space="preserve">  000 1 05 04000 02 0000 110   </t>
  </si>
  <si>
    <t xml:space="preserve"> 000 1 06 01020 04 0000 110 </t>
  </si>
  <si>
    <t xml:space="preserve"> 000 1 06 06032 04 0000 110 </t>
  </si>
  <si>
    <t xml:space="preserve">000 1 17 15020 04 0010 150 </t>
  </si>
  <si>
    <t xml:space="preserve">000 1 17 15020 04 0013 150 </t>
  </si>
  <si>
    <t>Субсидия на обеспечение мероприятий по переселению граждан из аварийного жилищного фонда, признанного таковым после 1 января 2017 года</t>
  </si>
  <si>
    <t xml:space="preserve">                                                                         от 30.09.2025 № 110/84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</si>
</sst>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
  </numFmts>
  <fonts count="49" x14ac:knownFonts="1">
    <font>
      <sz val="11"/>
      <color theme="1"/>
      <name val="Calibri"/>
      <family val="2"/>
      <scheme val="minor"/>
    </font>
    <font>
      <sz val="9"/>
      <color theme="1"/>
      <name val="Arial"/>
      <family val="2"/>
      <charset val="204"/>
    </font>
    <font>
      <b/>
      <sz val="11"/>
      <color theme="1"/>
      <name val="Times New Roman"/>
      <family val="1"/>
      <charset val="204"/>
    </font>
    <font>
      <sz val="11"/>
      <color theme="1"/>
      <name val="Times New Roman"/>
      <family val="1"/>
      <charset val="204"/>
    </font>
    <font>
      <i/>
      <sz val="11"/>
      <color theme="1"/>
      <name val="Times New Roman"/>
      <family val="1"/>
      <charset val="204"/>
    </font>
    <font>
      <sz val="11"/>
      <color rgb="FFFF0000"/>
      <name val="Times New Roman"/>
      <family val="1"/>
      <charset val="204"/>
    </font>
    <font>
      <sz val="12"/>
      <color theme="1"/>
      <name val="Times New Roman"/>
      <family val="1"/>
      <charset val="204"/>
    </font>
    <font>
      <sz val="11"/>
      <color theme="3" tint="0.39997558519241921"/>
      <name val="Times New Roman"/>
      <family val="1"/>
      <charset val="204"/>
    </font>
    <font>
      <i/>
      <sz val="11"/>
      <color theme="3" tint="0.39997558519241921"/>
      <name val="Times New Roman"/>
      <family val="1"/>
      <charset val="204"/>
    </font>
    <font>
      <u/>
      <sz val="10"/>
      <color theme="10"/>
      <name val="Arial"/>
      <family val="2"/>
      <charset val="204"/>
    </font>
    <font>
      <sz val="14"/>
      <color rgb="FF00B050"/>
      <name val="Times New Roman"/>
      <family val="1"/>
      <charset val="204"/>
    </font>
    <font>
      <b/>
      <sz val="18"/>
      <color theme="3"/>
      <name val="Cambria"/>
      <family val="2"/>
      <charset val="204"/>
      <scheme val="major"/>
    </font>
    <font>
      <sz val="10"/>
      <name val="Arial"/>
      <family val="2"/>
      <charset val="204"/>
    </font>
    <font>
      <sz val="8"/>
      <color indexed="8"/>
      <name val="Arial"/>
      <family val="2"/>
      <charset val="204"/>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4"/>
      <color theme="3" tint="0.39997558519241921"/>
      <name val="Times New Roman"/>
      <family val="1"/>
      <charset val="204"/>
    </font>
    <font>
      <sz val="14"/>
      <color rgb="FF00B0F0"/>
      <name val="Times New Roman"/>
      <family val="1"/>
      <charset val="204"/>
    </font>
    <font>
      <sz val="14"/>
      <color rgb="FFC00000"/>
      <name val="Times New Roman"/>
      <family val="1"/>
      <charset val="204"/>
    </font>
    <font>
      <sz val="16"/>
      <color theme="1"/>
      <name val="Times New Roman"/>
      <family val="1"/>
      <charset val="204"/>
    </font>
    <font>
      <b/>
      <i/>
      <sz val="14"/>
      <color theme="1"/>
      <name val="Times New Roman"/>
      <family val="1"/>
      <charset val="204"/>
    </font>
    <font>
      <sz val="14"/>
      <color theme="1"/>
      <name val="Times New Roman"/>
      <family val="1"/>
      <charset val="204"/>
    </font>
    <font>
      <sz val="14"/>
      <color rgb="FFFF0000"/>
      <name val="Times New Roman"/>
      <family val="1"/>
      <charset val="204"/>
    </font>
    <font>
      <sz val="18"/>
      <color theme="1"/>
      <name val="Times New Roman"/>
      <family val="1"/>
      <charset val="204"/>
    </font>
    <font>
      <sz val="8"/>
      <color theme="1"/>
      <name val="Times New Roman"/>
      <family val="1"/>
      <charset val="204"/>
    </font>
    <font>
      <b/>
      <sz val="8"/>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Times New Roman"/>
      <family val="1"/>
      <charset val="204"/>
    </font>
    <font>
      <b/>
      <sz val="14"/>
      <color theme="1"/>
      <name val="Times New Roman"/>
      <family val="1"/>
      <charset val="204"/>
    </font>
    <font>
      <b/>
      <sz val="14"/>
      <color rgb="FF000000"/>
      <name val="Times New Roman"/>
      <family val="1"/>
      <charset val="204"/>
    </font>
    <font>
      <sz val="14"/>
      <color theme="1"/>
      <name val="Calibri"/>
      <family val="2"/>
      <scheme val="minor"/>
    </font>
    <font>
      <u/>
      <sz val="12"/>
      <color theme="1"/>
      <name val="Times New Roman"/>
      <family val="1"/>
      <charset val="204"/>
    </font>
    <font>
      <sz val="12"/>
      <name val="Times New Roman"/>
      <family val="1"/>
      <charset val="204"/>
    </font>
    <font>
      <sz val="12"/>
      <color theme="3" tint="0.39997558519241921"/>
      <name val="Times New Roman"/>
      <family val="1"/>
      <charset val="204"/>
    </font>
    <font>
      <b/>
      <i/>
      <sz val="12"/>
      <color theme="1"/>
      <name val="Times New Roman"/>
      <family val="1"/>
      <charset val="204"/>
    </font>
    <font>
      <i/>
      <sz val="12"/>
      <color theme="1"/>
      <name val="Times New Roman"/>
      <family val="1"/>
      <charset val="204"/>
    </font>
    <font>
      <sz val="12"/>
      <color rgb="FF00B050"/>
      <name val="Times New Roman"/>
      <family val="1"/>
      <charset val="204"/>
    </font>
    <font>
      <sz val="12"/>
      <color rgb="FF00B0F0"/>
      <name val="Times New Roman"/>
      <family val="1"/>
      <charset val="204"/>
    </font>
    <font>
      <sz val="12"/>
      <color indexed="8"/>
      <name val="Times New Roman"/>
      <family val="1"/>
      <charset val="204"/>
    </font>
  </fonts>
  <fills count="10">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9" tint="0.39997558519241921"/>
        <bgColor indexed="65"/>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s>
  <cellStyleXfs count="19">
    <xf numFmtId="0" fontId="0" fillId="0" borderId="0"/>
    <xf numFmtId="0" fontId="1" fillId="0" borderId="0"/>
    <xf numFmtId="0" fontId="9" fillId="0" borderId="0" applyNumberFormat="0" applyFill="0" applyBorder="0" applyAlignment="0" applyProtection="0"/>
    <xf numFmtId="0" fontId="12" fillId="0" borderId="0"/>
    <xf numFmtId="0" fontId="14" fillId="9" borderId="0" applyNumberFormat="0" applyBorder="0" applyAlignment="0" applyProtection="0"/>
    <xf numFmtId="0" fontId="15" fillId="5" borderId="6" applyNumberFormat="0" applyAlignment="0" applyProtection="0"/>
    <xf numFmtId="0" fontId="16" fillId="6" borderId="7" applyNumberFormat="0" applyAlignment="0" applyProtection="0"/>
    <xf numFmtId="0" fontId="17" fillId="0" borderId="0" applyNumberFormat="0" applyFill="0" applyBorder="0" applyAlignment="0" applyProtection="0"/>
    <xf numFmtId="0" fontId="18" fillId="0" borderId="11" applyNumberFormat="0" applyFill="0" applyAlignment="0" applyProtection="0"/>
    <xf numFmtId="0" fontId="19" fillId="7" borderId="9" applyNumberFormat="0" applyAlignment="0" applyProtection="0"/>
    <xf numFmtId="0" fontId="11" fillId="0" borderId="0" applyNumberFormat="0" applyFill="0" applyBorder="0" applyAlignment="0" applyProtection="0"/>
    <xf numFmtId="0" fontId="20" fillId="4" borderId="0" applyNumberFormat="0" applyBorder="0" applyAlignment="0" applyProtection="0"/>
    <xf numFmtId="0" fontId="13" fillId="0" borderId="0" applyProtection="0"/>
    <xf numFmtId="0" fontId="21" fillId="3" borderId="0" applyNumberFormat="0" applyBorder="0" applyAlignment="0" applyProtection="0"/>
    <xf numFmtId="0" fontId="22" fillId="0" borderId="0" applyNumberFormat="0" applyFill="0" applyBorder="0" applyAlignment="0" applyProtection="0"/>
    <xf numFmtId="0" fontId="12" fillId="8" borderId="10" applyNumberFormat="0" applyFont="0" applyAlignment="0" applyProtection="0"/>
    <xf numFmtId="0" fontId="23" fillId="0" borderId="8" applyNumberFormat="0" applyFill="0" applyAlignment="0" applyProtection="0"/>
    <xf numFmtId="0" fontId="24" fillId="0" borderId="0" applyNumberFormat="0" applyFill="0" applyBorder="0" applyAlignment="0" applyProtection="0"/>
    <xf numFmtId="0" fontId="13" fillId="0" borderId="0" applyProtection="0"/>
  </cellStyleXfs>
  <cellXfs count="143">
    <xf numFmtId="0" fontId="0" fillId="0" borderId="0" xfId="0"/>
    <xf numFmtId="0" fontId="3" fillId="0" borderId="0" xfId="0" applyFont="1"/>
    <xf numFmtId="0" fontId="3" fillId="0" borderId="0" xfId="0" applyFont="1" applyFill="1"/>
    <xf numFmtId="164" fontId="3" fillId="0" borderId="0" xfId="0" applyNumberFormat="1" applyFont="1" applyAlignment="1">
      <alignment vertical="top"/>
    </xf>
    <xf numFmtId="164" fontId="4" fillId="0" borderId="0" xfId="0" applyNumberFormat="1" applyFont="1" applyAlignment="1">
      <alignment vertical="top"/>
    </xf>
    <xf numFmtId="164" fontId="2" fillId="0" borderId="0" xfId="0" applyNumberFormat="1" applyFont="1" applyAlignment="1">
      <alignment vertical="top"/>
    </xf>
    <xf numFmtId="164" fontId="3" fillId="0" borderId="0" xfId="0" applyNumberFormat="1" applyFont="1" applyFill="1" applyAlignment="1">
      <alignment vertical="top"/>
    </xf>
    <xf numFmtId="0" fontId="3" fillId="0" borderId="0" xfId="0" applyFont="1" applyAlignment="1">
      <alignment horizontal="justify"/>
    </xf>
    <xf numFmtId="164" fontId="7" fillId="0" borderId="0" xfId="0" applyNumberFormat="1" applyFont="1" applyAlignment="1">
      <alignment vertical="top"/>
    </xf>
    <xf numFmtId="164" fontId="8" fillId="0" borderId="0" xfId="0" applyNumberFormat="1" applyFont="1" applyAlignment="1">
      <alignment vertical="top"/>
    </xf>
    <xf numFmtId="0" fontId="5" fillId="0" borderId="0" xfId="0" applyFont="1"/>
    <xf numFmtId="0" fontId="25" fillId="0" borderId="0" xfId="0" applyFont="1" applyAlignment="1">
      <alignment wrapText="1"/>
    </xf>
    <xf numFmtId="0" fontId="10" fillId="0" borderId="0" xfId="0" applyFont="1" applyAlignment="1">
      <alignment wrapText="1"/>
    </xf>
    <xf numFmtId="0" fontId="3" fillId="0" borderId="0" xfId="0" applyFont="1" applyFill="1" applyAlignment="1">
      <alignment wrapText="1"/>
    </xf>
    <xf numFmtId="164" fontId="26" fillId="0" borderId="0" xfId="0" applyNumberFormat="1" applyFont="1" applyAlignment="1">
      <alignment vertical="top" wrapText="1"/>
    </xf>
    <xf numFmtId="164" fontId="27" fillId="0" borderId="0" xfId="0" applyNumberFormat="1" applyFont="1" applyAlignment="1">
      <alignment vertical="top" wrapText="1"/>
    </xf>
    <xf numFmtId="0" fontId="5" fillId="0" borderId="0" xfId="0" applyFont="1" applyFill="1" applyAlignment="1">
      <alignment horizontal="center" vertical="center"/>
    </xf>
    <xf numFmtId="0" fontId="3" fillId="0" borderId="0" xfId="0" applyFont="1" applyFill="1" applyAlignment="1">
      <alignment horizontal="center" vertical="center"/>
    </xf>
    <xf numFmtId="0" fontId="5" fillId="0" borderId="0" xfId="0" applyFont="1" applyFill="1" applyAlignment="1">
      <alignment horizontal="center"/>
    </xf>
    <xf numFmtId="0" fontId="5" fillId="0" borderId="0" xfId="0" applyFont="1" applyFill="1" applyAlignment="1">
      <alignment horizontal="center" vertical="center" wrapText="1"/>
    </xf>
    <xf numFmtId="164" fontId="30" fillId="0" borderId="0" xfId="0" applyNumberFormat="1" applyFont="1" applyFill="1" applyBorder="1" applyAlignment="1">
      <alignment horizontal="center" vertical="center" wrapText="1"/>
    </xf>
    <xf numFmtId="0" fontId="5" fillId="0" borderId="0" xfId="0" applyFont="1" applyAlignment="1">
      <alignment wrapText="1"/>
    </xf>
    <xf numFmtId="0" fontId="31" fillId="0" borderId="0" xfId="0" applyFont="1" applyFill="1" applyAlignment="1">
      <alignment horizontal="center" vertical="center" wrapText="1"/>
    </xf>
    <xf numFmtId="164" fontId="32" fillId="0" borderId="0" xfId="0" applyNumberFormat="1" applyFont="1" applyFill="1"/>
    <xf numFmtId="164" fontId="3" fillId="0" borderId="0" xfId="0" applyNumberFormat="1" applyFont="1" applyAlignment="1">
      <alignment vertical="top" wrapText="1"/>
    </xf>
    <xf numFmtId="165" fontId="32" fillId="0" borderId="0" xfId="0" applyNumberFormat="1" applyFont="1" applyFill="1"/>
    <xf numFmtId="165" fontId="30" fillId="0" borderId="0" xfId="0" applyNumberFormat="1" applyFont="1" applyFill="1" applyBorder="1" applyAlignment="1">
      <alignment horizontal="center" vertical="center" wrapText="1"/>
    </xf>
    <xf numFmtId="165" fontId="28" fillId="0" borderId="0" xfId="0" applyNumberFormat="1" applyFont="1" applyFill="1"/>
    <xf numFmtId="0" fontId="5" fillId="0" borderId="0" xfId="0" applyFont="1" applyAlignment="1">
      <alignment horizontal="center"/>
    </xf>
    <xf numFmtId="0" fontId="31" fillId="0" borderId="0" xfId="0" applyFont="1" applyFill="1" applyAlignment="1">
      <alignment vertical="center"/>
    </xf>
    <xf numFmtId="49" fontId="3" fillId="0" borderId="0" xfId="0" applyNumberFormat="1" applyFont="1" applyAlignment="1">
      <alignment vertical="top"/>
    </xf>
    <xf numFmtId="49" fontId="3" fillId="0" borderId="0" xfId="0" applyNumberFormat="1" applyFont="1"/>
    <xf numFmtId="49" fontId="3" fillId="0" borderId="0" xfId="0" applyNumberFormat="1" applyFont="1" applyFill="1" applyAlignment="1">
      <alignment vertical="top"/>
    </xf>
    <xf numFmtId="49" fontId="2" fillId="0" borderId="0" xfId="0" applyNumberFormat="1" applyFont="1" applyAlignment="1">
      <alignment vertical="top"/>
    </xf>
    <xf numFmtId="49" fontId="4" fillId="0" borderId="0" xfId="0" applyNumberFormat="1" applyFont="1" applyAlignment="1">
      <alignment vertical="top"/>
    </xf>
    <xf numFmtId="49" fontId="7" fillId="0" borderId="0" xfId="0" applyNumberFormat="1" applyFont="1" applyAlignment="1">
      <alignment vertical="top"/>
    </xf>
    <xf numFmtId="49" fontId="8" fillId="0" borderId="0" xfId="0" applyNumberFormat="1" applyFont="1" applyAlignment="1">
      <alignment vertical="top"/>
    </xf>
    <xf numFmtId="49" fontId="5" fillId="0" borderId="0" xfId="0" applyNumberFormat="1" applyFont="1" applyAlignment="1">
      <alignment horizontal="right" vertical="top"/>
    </xf>
    <xf numFmtId="49" fontId="5" fillId="0" borderId="0" xfId="0" applyNumberFormat="1" applyFont="1" applyAlignment="1">
      <alignment horizontal="right" vertical="center"/>
    </xf>
    <xf numFmtId="49" fontId="33" fillId="0" borderId="0" xfId="0" applyNumberFormat="1" applyFont="1"/>
    <xf numFmtId="0" fontId="33" fillId="0" borderId="0" xfId="0" applyFont="1" applyAlignment="1">
      <alignment horizontal="justify"/>
    </xf>
    <xf numFmtId="165" fontId="33" fillId="0" borderId="0" xfId="0" applyNumberFormat="1" applyFont="1" applyFill="1"/>
    <xf numFmtId="0" fontId="34" fillId="0" borderId="0" xfId="0" applyFont="1" applyAlignment="1">
      <alignment horizontal="center" vertical="center"/>
    </xf>
    <xf numFmtId="164" fontId="3" fillId="0" borderId="0" xfId="0" applyNumberFormat="1" applyFont="1" applyBorder="1" applyAlignment="1">
      <alignment vertical="top"/>
    </xf>
    <xf numFmtId="164" fontId="7" fillId="0" borderId="0" xfId="0" applyNumberFormat="1" applyFont="1" applyBorder="1" applyAlignment="1">
      <alignment vertical="top"/>
    </xf>
    <xf numFmtId="4" fontId="29" fillId="2" borderId="0" xfId="0" applyNumberFormat="1" applyFont="1" applyFill="1" applyBorder="1" applyAlignment="1">
      <alignment horizontal="right" vertical="top" wrapText="1"/>
    </xf>
    <xf numFmtId="0" fontId="33" fillId="0" borderId="0" xfId="0" applyFont="1" applyAlignment="1">
      <alignment horizontal="center"/>
    </xf>
    <xf numFmtId="0" fontId="3" fillId="0" borderId="0" xfId="0" applyFont="1" applyAlignment="1">
      <alignment horizontal="center"/>
    </xf>
    <xf numFmtId="165" fontId="6" fillId="0" borderId="0" xfId="0" applyNumberFormat="1" applyFont="1" applyFill="1"/>
    <xf numFmtId="0" fontId="36" fillId="0" borderId="0" xfId="0" applyFont="1" applyAlignment="1">
      <alignment horizontal="center" vertical="center"/>
    </xf>
    <xf numFmtId="0" fontId="31" fillId="0" borderId="0" xfId="0" applyFont="1" applyFill="1" applyAlignment="1">
      <alignment horizontal="center" vertical="center"/>
    </xf>
    <xf numFmtId="0" fontId="36" fillId="0" borderId="0" xfId="0" applyFont="1" applyFill="1" applyAlignment="1">
      <alignment horizontal="center" vertical="center"/>
    </xf>
    <xf numFmtId="164" fontId="6"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center" vertical="center" wrapText="1"/>
    </xf>
    <xf numFmtId="164" fontId="37" fillId="0" borderId="1" xfId="0" applyNumberFormat="1" applyFont="1" applyFill="1" applyBorder="1" applyAlignment="1">
      <alignment horizontal="center" vertical="top" wrapText="1"/>
    </xf>
    <xf numFmtId="165" fontId="37" fillId="0" borderId="1" xfId="0" applyNumberFormat="1" applyFont="1" applyFill="1" applyBorder="1" applyAlignment="1">
      <alignment vertical="top" wrapText="1"/>
    </xf>
    <xf numFmtId="164" fontId="37" fillId="0" borderId="1" xfId="0" applyNumberFormat="1" applyFont="1" applyFill="1" applyBorder="1" applyAlignment="1">
      <alignment horizontal="center" vertical="top"/>
    </xf>
    <xf numFmtId="165" fontId="37" fillId="0" borderId="1" xfId="0" applyNumberFormat="1" applyFont="1" applyFill="1" applyBorder="1" applyAlignment="1">
      <alignment vertical="top"/>
    </xf>
    <xf numFmtId="164" fontId="6" fillId="0" borderId="1" xfId="0" applyNumberFormat="1" applyFont="1" applyFill="1" applyBorder="1" applyAlignment="1">
      <alignment horizontal="center" vertical="top"/>
    </xf>
    <xf numFmtId="165" fontId="6" fillId="0" borderId="1" xfId="0" applyNumberFormat="1" applyFont="1" applyFill="1" applyBorder="1" applyAlignment="1">
      <alignment vertical="top"/>
    </xf>
    <xf numFmtId="164" fontId="42" fillId="0" borderId="1" xfId="0" applyNumberFormat="1" applyFont="1" applyFill="1" applyBorder="1" applyAlignment="1">
      <alignment horizontal="center" vertical="top"/>
    </xf>
    <xf numFmtId="165" fontId="6" fillId="0" borderId="1" xfId="0" applyNumberFormat="1" applyFont="1" applyFill="1" applyBorder="1" applyAlignment="1">
      <alignment vertical="top" wrapText="1"/>
    </xf>
    <xf numFmtId="164" fontId="6" fillId="0" borderId="1" xfId="1" applyNumberFormat="1" applyFont="1" applyFill="1" applyBorder="1" applyAlignment="1">
      <alignment horizontal="center" vertical="top" wrapText="1"/>
    </xf>
    <xf numFmtId="0" fontId="37" fillId="0" borderId="1" xfId="0" applyFont="1" applyFill="1" applyBorder="1" applyAlignment="1">
      <alignment horizontal="center" vertical="top"/>
    </xf>
    <xf numFmtId="0" fontId="6" fillId="0" borderId="1" xfId="0" applyFont="1" applyFill="1" applyBorder="1" applyAlignment="1">
      <alignment horizontal="center" vertical="top"/>
    </xf>
    <xf numFmtId="0" fontId="35" fillId="0" borderId="1" xfId="0" applyFont="1" applyFill="1" applyBorder="1" applyAlignment="1">
      <alignment horizontal="center" vertical="top"/>
    </xf>
    <xf numFmtId="164" fontId="43" fillId="0" borderId="1" xfId="0" applyNumberFormat="1" applyFont="1" applyFill="1" applyBorder="1" applyAlignment="1">
      <alignment horizontal="center" vertical="top"/>
    </xf>
    <xf numFmtId="165" fontId="43" fillId="0" borderId="1" xfId="0" applyNumberFormat="1" applyFont="1" applyFill="1" applyBorder="1" applyAlignment="1">
      <alignment vertical="top" wrapText="1"/>
    </xf>
    <xf numFmtId="165" fontId="44" fillId="0" borderId="1" xfId="0" applyNumberFormat="1" applyFont="1" applyFill="1" applyBorder="1" applyAlignment="1">
      <alignment vertical="top" wrapText="1"/>
    </xf>
    <xf numFmtId="165" fontId="36" fillId="0" borderId="1" xfId="0" applyNumberFormat="1" applyFont="1" applyFill="1" applyBorder="1" applyAlignment="1">
      <alignment vertical="top"/>
    </xf>
    <xf numFmtId="165" fontId="42" fillId="0" borderId="1" xfId="0" applyNumberFormat="1" applyFont="1" applyFill="1" applyBorder="1" applyAlignment="1">
      <alignment vertical="top"/>
    </xf>
    <xf numFmtId="165" fontId="46" fillId="0" borderId="1" xfId="0" applyNumberFormat="1" applyFont="1" applyFill="1" applyBorder="1" applyAlignment="1">
      <alignment vertical="top"/>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165" fontId="6" fillId="0" borderId="1" xfId="0" applyNumberFormat="1" applyFont="1" applyFill="1" applyBorder="1" applyAlignment="1" applyProtection="1">
      <alignment vertical="top"/>
      <protection locked="0"/>
    </xf>
    <xf numFmtId="165" fontId="36" fillId="0" borderId="1" xfId="0" applyNumberFormat="1" applyFont="1" applyFill="1" applyBorder="1" applyAlignment="1" applyProtection="1">
      <alignment vertical="top"/>
      <protection locked="0"/>
    </xf>
    <xf numFmtId="165" fontId="47" fillId="0" borderId="1" xfId="0" applyNumberFormat="1" applyFont="1" applyFill="1" applyBorder="1" applyAlignment="1">
      <alignment vertical="top"/>
    </xf>
    <xf numFmtId="0" fontId="36" fillId="0" borderId="5" xfId="0" applyFont="1" applyFill="1" applyBorder="1" applyAlignment="1">
      <alignment horizontal="center" vertical="top"/>
    </xf>
    <xf numFmtId="0" fontId="36" fillId="0" borderId="3" xfId="0" applyFont="1" applyFill="1" applyBorder="1" applyAlignment="1">
      <alignment horizontal="center" vertical="top"/>
    </xf>
    <xf numFmtId="0" fontId="6" fillId="0" borderId="4" xfId="0" applyFont="1" applyFill="1" applyBorder="1" applyAlignment="1">
      <alignment horizontal="center" vertical="top"/>
    </xf>
    <xf numFmtId="0" fontId="42" fillId="0" borderId="1" xfId="0" applyFont="1" applyFill="1" applyBorder="1" applyAlignment="1">
      <alignment horizontal="center" vertical="top"/>
    </xf>
    <xf numFmtId="0" fontId="36" fillId="0" borderId="1" xfId="0" applyFont="1" applyFill="1" applyBorder="1" applyAlignment="1">
      <alignment horizontal="center" vertical="top"/>
    </xf>
    <xf numFmtId="0" fontId="37" fillId="0" borderId="3" xfId="0" applyFont="1" applyFill="1" applyBorder="1" applyAlignment="1">
      <alignment horizontal="center" vertical="top"/>
    </xf>
    <xf numFmtId="165" fontId="45" fillId="0" borderId="1" xfId="0" applyNumberFormat="1" applyFont="1" applyFill="1" applyBorder="1" applyAlignment="1">
      <alignment vertical="top"/>
    </xf>
    <xf numFmtId="164" fontId="6" fillId="0" borderId="1" xfId="0" applyNumberFormat="1" applyFont="1" applyFill="1" applyBorder="1" applyAlignment="1">
      <alignment vertical="top" wrapText="1" shrinkToFit="1"/>
    </xf>
    <xf numFmtId="0" fontId="37" fillId="0" borderId="1" xfId="0" applyFont="1" applyFill="1" applyBorder="1" applyAlignment="1">
      <alignment vertical="top" wrapText="1" shrinkToFit="1"/>
    </xf>
    <xf numFmtId="164" fontId="37" fillId="0" borderId="1" xfId="0" applyNumberFormat="1" applyFont="1" applyFill="1" applyBorder="1" applyAlignment="1">
      <alignment vertical="top" wrapText="1" shrinkToFit="1"/>
    </xf>
    <xf numFmtId="49" fontId="35" fillId="0" borderId="1" xfId="0" applyNumberFormat="1" applyFont="1" applyFill="1" applyBorder="1" applyAlignment="1">
      <alignment horizontal="center" vertical="top"/>
    </xf>
    <xf numFmtId="164" fontId="42" fillId="0" borderId="1" xfId="0" applyNumberFormat="1" applyFont="1" applyFill="1" applyBorder="1" applyAlignment="1">
      <alignment vertical="top" wrapText="1"/>
    </xf>
    <xf numFmtId="0" fontId="6" fillId="0" borderId="1" xfId="0" applyFont="1" applyFill="1" applyBorder="1" applyAlignment="1">
      <alignment vertical="top" wrapText="1" shrinkToFit="1"/>
    </xf>
    <xf numFmtId="164" fontId="43" fillId="0" borderId="1" xfId="0" applyNumberFormat="1" applyFont="1" applyFill="1" applyBorder="1" applyAlignment="1">
      <alignment vertical="top" wrapText="1" shrinkToFit="1"/>
    </xf>
    <xf numFmtId="164" fontId="6" fillId="0" borderId="1" xfId="0" applyNumberFormat="1" applyFont="1" applyFill="1" applyBorder="1" applyAlignment="1">
      <alignment vertical="top" wrapText="1"/>
    </xf>
    <xf numFmtId="0" fontId="42" fillId="0" borderId="1" xfId="0" applyFont="1" applyFill="1" applyBorder="1" applyAlignment="1">
      <alignment vertical="top" wrapText="1"/>
    </xf>
    <xf numFmtId="0" fontId="6" fillId="0" borderId="2" xfId="0" applyFont="1" applyFill="1" applyBorder="1" applyAlignment="1">
      <alignment vertical="top" wrapText="1" shrinkToFit="1"/>
    </xf>
    <xf numFmtId="0" fontId="42" fillId="0" borderId="1" xfId="0" applyFont="1" applyFill="1" applyBorder="1" applyAlignment="1">
      <alignment vertical="top" wrapText="1" shrinkToFit="1"/>
    </xf>
    <xf numFmtId="0" fontId="35" fillId="0" borderId="1" xfId="0" applyNumberFormat="1" applyFont="1" applyFill="1" applyBorder="1" applyAlignment="1">
      <alignment vertical="top" wrapText="1"/>
    </xf>
    <xf numFmtId="164" fontId="6" fillId="0" borderId="0" xfId="0" applyNumberFormat="1" applyFont="1" applyFill="1" applyBorder="1"/>
    <xf numFmtId="0" fontId="35" fillId="0" borderId="0" xfId="0" applyFont="1" applyFill="1" applyAlignment="1">
      <alignment vertical="center"/>
    </xf>
    <xf numFmtId="0" fontId="34" fillId="0" borderId="0" xfId="0" applyFont="1" applyFill="1" applyAlignment="1">
      <alignment horizontal="center" vertical="center"/>
    </xf>
    <xf numFmtId="164" fontId="3" fillId="0" borderId="0" xfId="0" applyNumberFormat="1" applyFont="1" applyFill="1"/>
    <xf numFmtId="0" fontId="6" fillId="0" borderId="1" xfId="0" applyFont="1" applyFill="1" applyBorder="1" applyAlignment="1">
      <alignment horizontal="justify" vertical="top" wrapText="1" shrinkToFit="1"/>
    </xf>
    <xf numFmtId="0" fontId="36" fillId="0" borderId="4" xfId="0" applyFont="1" applyFill="1" applyBorder="1" applyAlignment="1">
      <alignment horizontal="center" vertical="top"/>
    </xf>
    <xf numFmtId="0" fontId="48" fillId="0" borderId="1" xfId="0" applyFont="1" applyFill="1" applyBorder="1" applyAlignment="1">
      <alignment horizontal="center" vertical="top"/>
    </xf>
    <xf numFmtId="0" fontId="35" fillId="0" borderId="1" xfId="0" applyFont="1" applyFill="1" applyBorder="1" applyAlignment="1">
      <alignment horizontal="justify" vertical="top" wrapText="1"/>
    </xf>
    <xf numFmtId="49" fontId="48" fillId="0" borderId="1" xfId="0" applyNumberFormat="1" applyFont="1" applyFill="1" applyBorder="1" applyAlignment="1">
      <alignment horizontal="center" vertical="top"/>
    </xf>
    <xf numFmtId="0" fontId="35" fillId="0" borderId="1" xfId="0" applyFont="1" applyFill="1" applyBorder="1" applyAlignment="1">
      <alignment vertical="top" wrapText="1"/>
    </xf>
    <xf numFmtId="0" fontId="6" fillId="0" borderId="1" xfId="2" applyFont="1" applyFill="1" applyBorder="1" applyAlignment="1">
      <alignment vertical="top" wrapText="1"/>
    </xf>
    <xf numFmtId="0" fontId="45" fillId="0" borderId="1" xfId="0" applyFont="1" applyFill="1" applyBorder="1" applyAlignment="1">
      <alignment horizontal="center" vertical="top"/>
    </xf>
    <xf numFmtId="0" fontId="45" fillId="0" borderId="1" xfId="0" applyFont="1" applyFill="1" applyBorder="1" applyAlignment="1">
      <alignment vertical="top" wrapText="1" shrinkToFit="1"/>
    </xf>
    <xf numFmtId="0" fontId="44" fillId="0" borderId="1" xfId="0" applyFont="1" applyFill="1" applyBorder="1" applyAlignment="1">
      <alignment horizontal="center" vertical="top" wrapText="1"/>
    </xf>
    <xf numFmtId="0" fontId="44" fillId="0" borderId="1" xfId="0" applyFont="1" applyFill="1" applyBorder="1" applyAlignment="1">
      <alignment vertical="top" wrapText="1" shrinkToFit="1"/>
    </xf>
    <xf numFmtId="0" fontId="48" fillId="0" borderId="1" xfId="0" applyFont="1" applyFill="1" applyBorder="1" applyAlignment="1">
      <alignment vertical="top" wrapText="1"/>
    </xf>
    <xf numFmtId="0" fontId="36" fillId="0" borderId="1" xfId="0" applyFont="1" applyFill="1" applyBorder="1" applyAlignment="1">
      <alignment horizontal="center" vertical="top"/>
    </xf>
    <xf numFmtId="0" fontId="6" fillId="0" borderId="1"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5" xfId="0" applyFont="1" applyFill="1" applyBorder="1" applyAlignment="1">
      <alignment horizontal="center" vertical="top" wrapText="1"/>
    </xf>
    <xf numFmtId="0" fontId="35" fillId="0" borderId="2" xfId="0" applyNumberFormat="1" applyFont="1" applyFill="1" applyBorder="1" applyAlignment="1">
      <alignment vertical="top" wrapText="1"/>
    </xf>
    <xf numFmtId="164" fontId="6" fillId="0" borderId="2" xfId="0" applyNumberFormat="1" applyFont="1" applyFill="1" applyBorder="1" applyAlignment="1">
      <alignment vertical="top" wrapText="1" shrinkToFit="1"/>
    </xf>
    <xf numFmtId="49" fontId="48" fillId="0" borderId="2" xfId="3" quotePrefix="1" applyNumberFormat="1" applyFont="1" applyFill="1" applyBorder="1" applyAlignment="1">
      <alignment vertical="top" wrapText="1"/>
    </xf>
    <xf numFmtId="0" fontId="6" fillId="0" borderId="2" xfId="0" applyFont="1" applyFill="1" applyBorder="1" applyAlignment="1">
      <alignment vertical="top" wrapText="1"/>
    </xf>
    <xf numFmtId="0" fontId="42" fillId="0" borderId="2" xfId="0" applyFont="1" applyFill="1" applyBorder="1" applyAlignment="1">
      <alignment vertical="top" wrapText="1"/>
    </xf>
    <xf numFmtId="0" fontId="42" fillId="0" borderId="2" xfId="0" applyFont="1" applyFill="1" applyBorder="1" applyAlignment="1">
      <alignment vertical="top" wrapText="1" shrinkToFit="1"/>
    </xf>
    <xf numFmtId="49" fontId="48" fillId="0" borderId="2" xfId="3" applyNumberFormat="1" applyFont="1" applyFill="1" applyBorder="1" applyAlignment="1">
      <alignment vertical="top" wrapText="1"/>
    </xf>
    <xf numFmtId="164" fontId="6" fillId="0" borderId="2" xfId="0" applyNumberFormat="1" applyFont="1" applyFill="1" applyBorder="1" applyAlignment="1">
      <alignment horizontal="justify" vertical="top" wrapText="1" shrinkToFit="1"/>
    </xf>
    <xf numFmtId="0" fontId="6" fillId="0" borderId="5" xfId="0" applyFont="1" applyFill="1" applyBorder="1" applyAlignment="1">
      <alignment horizontal="center" vertical="top"/>
    </xf>
    <xf numFmtId="0" fontId="6" fillId="0" borderId="3" xfId="0" applyFont="1" applyFill="1" applyBorder="1" applyAlignment="1">
      <alignment horizontal="center" vertical="top"/>
    </xf>
    <xf numFmtId="165" fontId="6" fillId="0" borderId="4" xfId="0" applyNumberFormat="1" applyFont="1" applyFill="1" applyBorder="1" applyAlignment="1">
      <alignment vertical="top"/>
    </xf>
    <xf numFmtId="0" fontId="42" fillId="0" borderId="3" xfId="0" applyFont="1" applyFill="1" applyBorder="1" applyAlignment="1">
      <alignment vertical="top" wrapText="1" shrinkToFit="1"/>
    </xf>
    <xf numFmtId="165" fontId="6" fillId="0" borderId="3" xfId="0" applyNumberFormat="1" applyFont="1" applyFill="1" applyBorder="1" applyAlignment="1">
      <alignment vertical="top"/>
    </xf>
    <xf numFmtId="0" fontId="0" fillId="0" borderId="3" xfId="0" applyFill="1" applyBorder="1" applyAlignment="1">
      <alignment horizontal="center" vertical="top"/>
    </xf>
    <xf numFmtId="0" fontId="0" fillId="0" borderId="5" xfId="0" applyFill="1" applyBorder="1" applyAlignment="1">
      <alignment horizontal="center" vertical="top"/>
    </xf>
    <xf numFmtId="0" fontId="0" fillId="0" borderId="4" xfId="0" applyFill="1" applyBorder="1" applyAlignment="1">
      <alignment horizontal="center" vertical="top"/>
    </xf>
    <xf numFmtId="0" fontId="6" fillId="0" borderId="12" xfId="0" applyFont="1" applyFill="1" applyBorder="1" applyAlignment="1">
      <alignment vertical="top" wrapText="1" shrinkToFit="1"/>
    </xf>
    <xf numFmtId="0" fontId="6" fillId="0" borderId="1" xfId="0" applyFont="1" applyFill="1" applyBorder="1" applyAlignment="1">
      <alignment horizontal="center" vertical="top" wrapText="1"/>
    </xf>
    <xf numFmtId="0" fontId="35" fillId="0" borderId="0" xfId="0" applyFont="1" applyAlignment="1">
      <alignment horizontal="left" vertical="top"/>
    </xf>
    <xf numFmtId="0" fontId="38" fillId="0" borderId="0" xfId="0" applyFont="1" applyAlignment="1">
      <alignment horizontal="center" vertical="center"/>
    </xf>
    <xf numFmtId="0" fontId="3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39" fillId="0" borderId="0" xfId="0" applyFont="1" applyAlignment="1">
      <alignment horizontal="center" vertical="center"/>
    </xf>
    <xf numFmtId="0" fontId="40" fillId="0" borderId="0" xfId="0" applyFont="1" applyAlignment="1"/>
    <xf numFmtId="0" fontId="6" fillId="0" borderId="0" xfId="0" applyFont="1" applyAlignment="1">
      <alignment vertical="center"/>
    </xf>
    <xf numFmtId="0" fontId="6" fillId="0" borderId="0" xfId="0" applyFont="1" applyBorder="1" applyAlignment="1">
      <alignment vertical="center"/>
    </xf>
  </cellXfs>
  <cellStyles count="19">
    <cellStyle name="Гиперссылка" xfId="2" builtinId="8"/>
    <cellStyle name="Обычный" xfId="0" builtinId="0"/>
    <cellStyle name="Обычный 2" xfId="3"/>
    <cellStyle name="Обычный 3" xfId="1"/>
    <cellStyle name="㼿‿‿㼿㼿㼿?" xfId="4"/>
    <cellStyle name="㼿㼿" xfId="8"/>
    <cellStyle name="㼿㼿 " xfId="5"/>
    <cellStyle name="㼿㼿?" xfId="6"/>
    <cellStyle name="㼿㼿‿㼿㼿㼿㼿㼿㼿㼿" xfId="17"/>
    <cellStyle name="㼿㼿㼿" xfId="13"/>
    <cellStyle name="㼿㼿㼿?" xfId="18"/>
    <cellStyle name="㼿㼿㼿㼿" xfId="10"/>
    <cellStyle name="㼿㼿㼿㼿?" xfId="14"/>
    <cellStyle name="㼿㼿㼿㼿‿?" xfId="7"/>
    <cellStyle name="㼿㼿㼿㼿‿㼿㼿㼿" xfId="16"/>
    <cellStyle name="㼿㼿㼿㼿㼿" xfId="15"/>
    <cellStyle name="㼿㼿㼿㼿㼿?" xfId="11"/>
    <cellStyle name="㼿㼿㼿㼿㼿‿㼿㼿㼿" xfId="9"/>
    <cellStyle name="㼿㼿㼿㼿㼿㼿?" xfId="1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consultantplus://offline/ref=159F4D698321D8142555EA3378C3A362D8D452E74CC253F703EBDC8E35A3B75FDC3C22B63FC36C1D89DC2DDC35EEW4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9"/>
  <sheetViews>
    <sheetView tabSelected="1" zoomScaleNormal="100" workbookViewId="0">
      <selection activeCell="C4" sqref="C4:F4"/>
    </sheetView>
  </sheetViews>
  <sheetFormatPr defaultRowHeight="20.25" x14ac:dyDescent="0.3"/>
  <cols>
    <col min="1" max="1" width="9" style="31"/>
    <col min="2" max="2" width="30.140625" style="47" customWidth="1"/>
    <col min="3" max="3" width="41.7109375" style="7" customWidth="1"/>
    <col min="4" max="4" width="17.5703125" style="99" customWidth="1"/>
    <col min="5" max="5" width="17.5703125" style="27" customWidth="1"/>
    <col min="6" max="6" width="17.7109375" style="27" customWidth="1"/>
    <col min="7" max="7" width="11.85546875" style="1" customWidth="1"/>
    <col min="8" max="8" width="20.42578125" style="1" customWidth="1"/>
    <col min="9" max="9" width="20" style="1" customWidth="1"/>
    <col min="10" max="246" width="9.140625" style="1"/>
    <col min="247" max="247" width="27.5703125" style="1" customWidth="1"/>
    <col min="248" max="248" width="55.5703125" style="1" customWidth="1"/>
    <col min="249" max="249" width="16.140625" style="1" customWidth="1"/>
    <col min="250" max="251" width="13.42578125" style="1" customWidth="1"/>
    <col min="252" max="252" width="12.7109375" style="1" customWidth="1"/>
    <col min="253" max="254" width="11.5703125" style="1" customWidth="1"/>
    <col min="255" max="255" width="13.140625" style="1" customWidth="1"/>
    <col min="256" max="256" width="11.140625" style="1" customWidth="1"/>
    <col min="257" max="257" width="13.140625" style="1" customWidth="1"/>
    <col min="258" max="258" width="10.42578125" style="1" customWidth="1"/>
    <col min="259" max="502" width="9.140625" style="1"/>
    <col min="503" max="503" width="27.5703125" style="1" customWidth="1"/>
    <col min="504" max="504" width="55.5703125" style="1" customWidth="1"/>
    <col min="505" max="505" width="16.140625" style="1" customWidth="1"/>
    <col min="506" max="507" width="13.42578125" style="1" customWidth="1"/>
    <col min="508" max="508" width="12.7109375" style="1" customWidth="1"/>
    <col min="509" max="510" width="11.5703125" style="1" customWidth="1"/>
    <col min="511" max="511" width="13.140625" style="1" customWidth="1"/>
    <col min="512" max="512" width="11.140625" style="1" customWidth="1"/>
    <col min="513" max="513" width="13.140625" style="1" customWidth="1"/>
    <col min="514" max="514" width="10.42578125" style="1" customWidth="1"/>
    <col min="515" max="758" width="9.140625" style="1"/>
    <col min="759" max="759" width="27.5703125" style="1" customWidth="1"/>
    <col min="760" max="760" width="55.5703125" style="1" customWidth="1"/>
    <col min="761" max="761" width="16.140625" style="1" customWidth="1"/>
    <col min="762" max="763" width="13.42578125" style="1" customWidth="1"/>
    <col min="764" max="764" width="12.7109375" style="1" customWidth="1"/>
    <col min="765" max="766" width="11.5703125" style="1" customWidth="1"/>
    <col min="767" max="767" width="13.140625" style="1" customWidth="1"/>
    <col min="768" max="768" width="11.140625" style="1" customWidth="1"/>
    <col min="769" max="769" width="13.140625" style="1" customWidth="1"/>
    <col min="770" max="770" width="10.42578125" style="1" customWidth="1"/>
    <col min="771" max="1014" width="9.140625" style="1"/>
    <col min="1015" max="1015" width="27.5703125" style="1" customWidth="1"/>
    <col min="1016" max="1016" width="55.5703125" style="1" customWidth="1"/>
    <col min="1017" max="1017" width="16.140625" style="1" customWidth="1"/>
    <col min="1018" max="1019" width="13.42578125" style="1" customWidth="1"/>
    <col min="1020" max="1020" width="12.7109375" style="1" customWidth="1"/>
    <col min="1021" max="1022" width="11.5703125" style="1" customWidth="1"/>
    <col min="1023" max="1023" width="13.140625" style="1" customWidth="1"/>
    <col min="1024" max="1024" width="11.140625" style="1" customWidth="1"/>
    <col min="1025" max="1025" width="13.140625" style="1" customWidth="1"/>
    <col min="1026" max="1026" width="10.42578125" style="1" customWidth="1"/>
    <col min="1027" max="1270" width="9.140625" style="1"/>
    <col min="1271" max="1271" width="27.5703125" style="1" customWidth="1"/>
    <col min="1272" max="1272" width="55.5703125" style="1" customWidth="1"/>
    <col min="1273" max="1273" width="16.140625" style="1" customWidth="1"/>
    <col min="1274" max="1275" width="13.42578125" style="1" customWidth="1"/>
    <col min="1276" max="1276" width="12.7109375" style="1" customWidth="1"/>
    <col min="1277" max="1278" width="11.5703125" style="1" customWidth="1"/>
    <col min="1279" max="1279" width="13.140625" style="1" customWidth="1"/>
    <col min="1280" max="1280" width="11.140625" style="1" customWidth="1"/>
    <col min="1281" max="1281" width="13.140625" style="1" customWidth="1"/>
    <col min="1282" max="1282" width="10.42578125" style="1" customWidth="1"/>
    <col min="1283" max="1526" width="9.140625" style="1"/>
    <col min="1527" max="1527" width="27.5703125" style="1" customWidth="1"/>
    <col min="1528" max="1528" width="55.5703125" style="1" customWidth="1"/>
    <col min="1529" max="1529" width="16.140625" style="1" customWidth="1"/>
    <col min="1530" max="1531" width="13.42578125" style="1" customWidth="1"/>
    <col min="1532" max="1532" width="12.7109375" style="1" customWidth="1"/>
    <col min="1533" max="1534" width="11.5703125" style="1" customWidth="1"/>
    <col min="1535" max="1535" width="13.140625" style="1" customWidth="1"/>
    <col min="1536" max="1536" width="11.140625" style="1" customWidth="1"/>
    <col min="1537" max="1537" width="13.140625" style="1" customWidth="1"/>
    <col min="1538" max="1538" width="10.42578125" style="1" customWidth="1"/>
    <col min="1539" max="1782" width="9.140625" style="1"/>
    <col min="1783" max="1783" width="27.5703125" style="1" customWidth="1"/>
    <col min="1784" max="1784" width="55.5703125" style="1" customWidth="1"/>
    <col min="1785" max="1785" width="16.140625" style="1" customWidth="1"/>
    <col min="1786" max="1787" width="13.42578125" style="1" customWidth="1"/>
    <col min="1788" max="1788" width="12.7109375" style="1" customWidth="1"/>
    <col min="1789" max="1790" width="11.5703125" style="1" customWidth="1"/>
    <col min="1791" max="1791" width="13.140625" style="1" customWidth="1"/>
    <col min="1792" max="1792" width="11.140625" style="1" customWidth="1"/>
    <col min="1793" max="1793" width="13.140625" style="1" customWidth="1"/>
    <col min="1794" max="1794" width="10.42578125" style="1" customWidth="1"/>
    <col min="1795" max="2038" width="9.140625" style="1"/>
    <col min="2039" max="2039" width="27.5703125" style="1" customWidth="1"/>
    <col min="2040" max="2040" width="55.5703125" style="1" customWidth="1"/>
    <col min="2041" max="2041" width="16.140625" style="1" customWidth="1"/>
    <col min="2042" max="2043" width="13.42578125" style="1" customWidth="1"/>
    <col min="2044" max="2044" width="12.7109375" style="1" customWidth="1"/>
    <col min="2045" max="2046" width="11.5703125" style="1" customWidth="1"/>
    <col min="2047" max="2047" width="13.140625" style="1" customWidth="1"/>
    <col min="2048" max="2048" width="11.140625" style="1" customWidth="1"/>
    <col min="2049" max="2049" width="13.140625" style="1" customWidth="1"/>
    <col min="2050" max="2050" width="10.42578125" style="1" customWidth="1"/>
    <col min="2051" max="2294" width="9.140625" style="1"/>
    <col min="2295" max="2295" width="27.5703125" style="1" customWidth="1"/>
    <col min="2296" max="2296" width="55.5703125" style="1" customWidth="1"/>
    <col min="2297" max="2297" width="16.140625" style="1" customWidth="1"/>
    <col min="2298" max="2299" width="13.42578125" style="1" customWidth="1"/>
    <col min="2300" max="2300" width="12.7109375" style="1" customWidth="1"/>
    <col min="2301" max="2302" width="11.5703125" style="1" customWidth="1"/>
    <col min="2303" max="2303" width="13.140625" style="1" customWidth="1"/>
    <col min="2304" max="2304" width="11.140625" style="1" customWidth="1"/>
    <col min="2305" max="2305" width="13.140625" style="1" customWidth="1"/>
    <col min="2306" max="2306" width="10.42578125" style="1" customWidth="1"/>
    <col min="2307" max="2550" width="9.140625" style="1"/>
    <col min="2551" max="2551" width="27.5703125" style="1" customWidth="1"/>
    <col min="2552" max="2552" width="55.5703125" style="1" customWidth="1"/>
    <col min="2553" max="2553" width="16.140625" style="1" customWidth="1"/>
    <col min="2554" max="2555" width="13.42578125" style="1" customWidth="1"/>
    <col min="2556" max="2556" width="12.7109375" style="1" customWidth="1"/>
    <col min="2557" max="2558" width="11.5703125" style="1" customWidth="1"/>
    <col min="2559" max="2559" width="13.140625" style="1" customWidth="1"/>
    <col min="2560" max="2560" width="11.140625" style="1" customWidth="1"/>
    <col min="2561" max="2561" width="13.140625" style="1" customWidth="1"/>
    <col min="2562" max="2562" width="10.42578125" style="1" customWidth="1"/>
    <col min="2563" max="2806" width="9.140625" style="1"/>
    <col min="2807" max="2807" width="27.5703125" style="1" customWidth="1"/>
    <col min="2808" max="2808" width="55.5703125" style="1" customWidth="1"/>
    <col min="2809" max="2809" width="16.140625" style="1" customWidth="1"/>
    <col min="2810" max="2811" width="13.42578125" style="1" customWidth="1"/>
    <col min="2812" max="2812" width="12.7109375" style="1" customWidth="1"/>
    <col min="2813" max="2814" width="11.5703125" style="1" customWidth="1"/>
    <col min="2815" max="2815" width="13.140625" style="1" customWidth="1"/>
    <col min="2816" max="2816" width="11.140625" style="1" customWidth="1"/>
    <col min="2817" max="2817" width="13.140625" style="1" customWidth="1"/>
    <col min="2818" max="2818" width="10.42578125" style="1" customWidth="1"/>
    <col min="2819" max="3062" width="9.140625" style="1"/>
    <col min="3063" max="3063" width="27.5703125" style="1" customWidth="1"/>
    <col min="3064" max="3064" width="55.5703125" style="1" customWidth="1"/>
    <col min="3065" max="3065" width="16.140625" style="1" customWidth="1"/>
    <col min="3066" max="3067" width="13.42578125" style="1" customWidth="1"/>
    <col min="3068" max="3068" width="12.7109375" style="1" customWidth="1"/>
    <col min="3069" max="3070" width="11.5703125" style="1" customWidth="1"/>
    <col min="3071" max="3071" width="13.140625" style="1" customWidth="1"/>
    <col min="3072" max="3072" width="11.140625" style="1" customWidth="1"/>
    <col min="3073" max="3073" width="13.140625" style="1" customWidth="1"/>
    <col min="3074" max="3074" width="10.42578125" style="1" customWidth="1"/>
    <col min="3075" max="3318" width="9.140625" style="1"/>
    <col min="3319" max="3319" width="27.5703125" style="1" customWidth="1"/>
    <col min="3320" max="3320" width="55.5703125" style="1" customWidth="1"/>
    <col min="3321" max="3321" width="16.140625" style="1" customWidth="1"/>
    <col min="3322" max="3323" width="13.42578125" style="1" customWidth="1"/>
    <col min="3324" max="3324" width="12.7109375" style="1" customWidth="1"/>
    <col min="3325" max="3326" width="11.5703125" style="1" customWidth="1"/>
    <col min="3327" max="3327" width="13.140625" style="1" customWidth="1"/>
    <col min="3328" max="3328" width="11.140625" style="1" customWidth="1"/>
    <col min="3329" max="3329" width="13.140625" style="1" customWidth="1"/>
    <col min="3330" max="3330" width="10.42578125" style="1" customWidth="1"/>
    <col min="3331" max="3574" width="9.140625" style="1"/>
    <col min="3575" max="3575" width="27.5703125" style="1" customWidth="1"/>
    <col min="3576" max="3576" width="55.5703125" style="1" customWidth="1"/>
    <col min="3577" max="3577" width="16.140625" style="1" customWidth="1"/>
    <col min="3578" max="3579" width="13.42578125" style="1" customWidth="1"/>
    <col min="3580" max="3580" width="12.7109375" style="1" customWidth="1"/>
    <col min="3581" max="3582" width="11.5703125" style="1" customWidth="1"/>
    <col min="3583" max="3583" width="13.140625" style="1" customWidth="1"/>
    <col min="3584" max="3584" width="11.140625" style="1" customWidth="1"/>
    <col min="3585" max="3585" width="13.140625" style="1" customWidth="1"/>
    <col min="3586" max="3586" width="10.42578125" style="1" customWidth="1"/>
    <col min="3587" max="3830" width="9.140625" style="1"/>
    <col min="3831" max="3831" width="27.5703125" style="1" customWidth="1"/>
    <col min="3832" max="3832" width="55.5703125" style="1" customWidth="1"/>
    <col min="3833" max="3833" width="16.140625" style="1" customWidth="1"/>
    <col min="3834" max="3835" width="13.42578125" style="1" customWidth="1"/>
    <col min="3836" max="3836" width="12.7109375" style="1" customWidth="1"/>
    <col min="3837" max="3838" width="11.5703125" style="1" customWidth="1"/>
    <col min="3839" max="3839" width="13.140625" style="1" customWidth="1"/>
    <col min="3840" max="3840" width="11.140625" style="1" customWidth="1"/>
    <col min="3841" max="3841" width="13.140625" style="1" customWidth="1"/>
    <col min="3842" max="3842" width="10.42578125" style="1" customWidth="1"/>
    <col min="3843" max="4086" width="9.140625" style="1"/>
    <col min="4087" max="4087" width="27.5703125" style="1" customWidth="1"/>
    <col min="4088" max="4088" width="55.5703125" style="1" customWidth="1"/>
    <col min="4089" max="4089" width="16.140625" style="1" customWidth="1"/>
    <col min="4090" max="4091" width="13.42578125" style="1" customWidth="1"/>
    <col min="4092" max="4092" width="12.7109375" style="1" customWidth="1"/>
    <col min="4093" max="4094" width="11.5703125" style="1" customWidth="1"/>
    <col min="4095" max="4095" width="13.140625" style="1" customWidth="1"/>
    <col min="4096" max="4096" width="11.140625" style="1" customWidth="1"/>
    <col min="4097" max="4097" width="13.140625" style="1" customWidth="1"/>
    <col min="4098" max="4098" width="10.42578125" style="1" customWidth="1"/>
    <col min="4099" max="4342" width="9.140625" style="1"/>
    <col min="4343" max="4343" width="27.5703125" style="1" customWidth="1"/>
    <col min="4344" max="4344" width="55.5703125" style="1" customWidth="1"/>
    <col min="4345" max="4345" width="16.140625" style="1" customWidth="1"/>
    <col min="4346" max="4347" width="13.42578125" style="1" customWidth="1"/>
    <col min="4348" max="4348" width="12.7109375" style="1" customWidth="1"/>
    <col min="4349" max="4350" width="11.5703125" style="1" customWidth="1"/>
    <col min="4351" max="4351" width="13.140625" style="1" customWidth="1"/>
    <col min="4352" max="4352" width="11.140625" style="1" customWidth="1"/>
    <col min="4353" max="4353" width="13.140625" style="1" customWidth="1"/>
    <col min="4354" max="4354" width="10.42578125" style="1" customWidth="1"/>
    <col min="4355" max="4598" width="9.140625" style="1"/>
    <col min="4599" max="4599" width="27.5703125" style="1" customWidth="1"/>
    <col min="4600" max="4600" width="55.5703125" style="1" customWidth="1"/>
    <col min="4601" max="4601" width="16.140625" style="1" customWidth="1"/>
    <col min="4602" max="4603" width="13.42578125" style="1" customWidth="1"/>
    <col min="4604" max="4604" width="12.7109375" style="1" customWidth="1"/>
    <col min="4605" max="4606" width="11.5703125" style="1" customWidth="1"/>
    <col min="4607" max="4607" width="13.140625" style="1" customWidth="1"/>
    <col min="4608" max="4608" width="11.140625" style="1" customWidth="1"/>
    <col min="4609" max="4609" width="13.140625" style="1" customWidth="1"/>
    <col min="4610" max="4610" width="10.42578125" style="1" customWidth="1"/>
    <col min="4611" max="4854" width="9.140625" style="1"/>
    <col min="4855" max="4855" width="27.5703125" style="1" customWidth="1"/>
    <col min="4856" max="4856" width="55.5703125" style="1" customWidth="1"/>
    <col min="4857" max="4857" width="16.140625" style="1" customWidth="1"/>
    <col min="4858" max="4859" width="13.42578125" style="1" customWidth="1"/>
    <col min="4860" max="4860" width="12.7109375" style="1" customWidth="1"/>
    <col min="4861" max="4862" width="11.5703125" style="1" customWidth="1"/>
    <col min="4863" max="4863" width="13.140625" style="1" customWidth="1"/>
    <col min="4864" max="4864" width="11.140625" style="1" customWidth="1"/>
    <col min="4865" max="4865" width="13.140625" style="1" customWidth="1"/>
    <col min="4866" max="4866" width="10.42578125" style="1" customWidth="1"/>
    <col min="4867" max="5110" width="9.140625" style="1"/>
    <col min="5111" max="5111" width="27.5703125" style="1" customWidth="1"/>
    <col min="5112" max="5112" width="55.5703125" style="1" customWidth="1"/>
    <col min="5113" max="5113" width="16.140625" style="1" customWidth="1"/>
    <col min="5114" max="5115" width="13.42578125" style="1" customWidth="1"/>
    <col min="5116" max="5116" width="12.7109375" style="1" customWidth="1"/>
    <col min="5117" max="5118" width="11.5703125" style="1" customWidth="1"/>
    <col min="5119" max="5119" width="13.140625" style="1" customWidth="1"/>
    <col min="5120" max="5120" width="11.140625" style="1" customWidth="1"/>
    <col min="5121" max="5121" width="13.140625" style="1" customWidth="1"/>
    <col min="5122" max="5122" width="10.42578125" style="1" customWidth="1"/>
    <col min="5123" max="5366" width="9.140625" style="1"/>
    <col min="5367" max="5367" width="27.5703125" style="1" customWidth="1"/>
    <col min="5368" max="5368" width="55.5703125" style="1" customWidth="1"/>
    <col min="5369" max="5369" width="16.140625" style="1" customWidth="1"/>
    <col min="5370" max="5371" width="13.42578125" style="1" customWidth="1"/>
    <col min="5372" max="5372" width="12.7109375" style="1" customWidth="1"/>
    <col min="5373" max="5374" width="11.5703125" style="1" customWidth="1"/>
    <col min="5375" max="5375" width="13.140625" style="1" customWidth="1"/>
    <col min="5376" max="5376" width="11.140625" style="1" customWidth="1"/>
    <col min="5377" max="5377" width="13.140625" style="1" customWidth="1"/>
    <col min="5378" max="5378" width="10.42578125" style="1" customWidth="1"/>
    <col min="5379" max="5622" width="9.140625" style="1"/>
    <col min="5623" max="5623" width="27.5703125" style="1" customWidth="1"/>
    <col min="5624" max="5624" width="55.5703125" style="1" customWidth="1"/>
    <col min="5625" max="5625" width="16.140625" style="1" customWidth="1"/>
    <col min="5626" max="5627" width="13.42578125" style="1" customWidth="1"/>
    <col min="5628" max="5628" width="12.7109375" style="1" customWidth="1"/>
    <col min="5629" max="5630" width="11.5703125" style="1" customWidth="1"/>
    <col min="5631" max="5631" width="13.140625" style="1" customWidth="1"/>
    <col min="5632" max="5632" width="11.140625" style="1" customWidth="1"/>
    <col min="5633" max="5633" width="13.140625" style="1" customWidth="1"/>
    <col min="5634" max="5634" width="10.42578125" style="1" customWidth="1"/>
    <col min="5635" max="5878" width="9.140625" style="1"/>
    <col min="5879" max="5879" width="27.5703125" style="1" customWidth="1"/>
    <col min="5880" max="5880" width="55.5703125" style="1" customWidth="1"/>
    <col min="5881" max="5881" width="16.140625" style="1" customWidth="1"/>
    <col min="5882" max="5883" width="13.42578125" style="1" customWidth="1"/>
    <col min="5884" max="5884" width="12.7109375" style="1" customWidth="1"/>
    <col min="5885" max="5886" width="11.5703125" style="1" customWidth="1"/>
    <col min="5887" max="5887" width="13.140625" style="1" customWidth="1"/>
    <col min="5888" max="5888" width="11.140625" style="1" customWidth="1"/>
    <col min="5889" max="5889" width="13.140625" style="1" customWidth="1"/>
    <col min="5890" max="5890" width="10.42578125" style="1" customWidth="1"/>
    <col min="5891" max="6134" width="9.140625" style="1"/>
    <col min="6135" max="6135" width="27.5703125" style="1" customWidth="1"/>
    <col min="6136" max="6136" width="55.5703125" style="1" customWidth="1"/>
    <col min="6137" max="6137" width="16.140625" style="1" customWidth="1"/>
    <col min="6138" max="6139" width="13.42578125" style="1" customWidth="1"/>
    <col min="6140" max="6140" width="12.7109375" style="1" customWidth="1"/>
    <col min="6141" max="6142" width="11.5703125" style="1" customWidth="1"/>
    <col min="6143" max="6143" width="13.140625" style="1" customWidth="1"/>
    <col min="6144" max="6144" width="11.140625" style="1" customWidth="1"/>
    <col min="6145" max="6145" width="13.140625" style="1" customWidth="1"/>
    <col min="6146" max="6146" width="10.42578125" style="1" customWidth="1"/>
    <col min="6147" max="6390" width="9.140625" style="1"/>
    <col min="6391" max="6391" width="27.5703125" style="1" customWidth="1"/>
    <col min="6392" max="6392" width="55.5703125" style="1" customWidth="1"/>
    <col min="6393" max="6393" width="16.140625" style="1" customWidth="1"/>
    <col min="6394" max="6395" width="13.42578125" style="1" customWidth="1"/>
    <col min="6396" max="6396" width="12.7109375" style="1" customWidth="1"/>
    <col min="6397" max="6398" width="11.5703125" style="1" customWidth="1"/>
    <col min="6399" max="6399" width="13.140625" style="1" customWidth="1"/>
    <col min="6400" max="6400" width="11.140625" style="1" customWidth="1"/>
    <col min="6401" max="6401" width="13.140625" style="1" customWidth="1"/>
    <col min="6402" max="6402" width="10.42578125" style="1" customWidth="1"/>
    <col min="6403" max="6646" width="9.140625" style="1"/>
    <col min="6647" max="6647" width="27.5703125" style="1" customWidth="1"/>
    <col min="6648" max="6648" width="55.5703125" style="1" customWidth="1"/>
    <col min="6649" max="6649" width="16.140625" style="1" customWidth="1"/>
    <col min="6650" max="6651" width="13.42578125" style="1" customWidth="1"/>
    <col min="6652" max="6652" width="12.7109375" style="1" customWidth="1"/>
    <col min="6653" max="6654" width="11.5703125" style="1" customWidth="1"/>
    <col min="6655" max="6655" width="13.140625" style="1" customWidth="1"/>
    <col min="6656" max="6656" width="11.140625" style="1" customWidth="1"/>
    <col min="6657" max="6657" width="13.140625" style="1" customWidth="1"/>
    <col min="6658" max="6658" width="10.42578125" style="1" customWidth="1"/>
    <col min="6659" max="6902" width="9.140625" style="1"/>
    <col min="6903" max="6903" width="27.5703125" style="1" customWidth="1"/>
    <col min="6904" max="6904" width="55.5703125" style="1" customWidth="1"/>
    <col min="6905" max="6905" width="16.140625" style="1" customWidth="1"/>
    <col min="6906" max="6907" width="13.42578125" style="1" customWidth="1"/>
    <col min="6908" max="6908" width="12.7109375" style="1" customWidth="1"/>
    <col min="6909" max="6910" width="11.5703125" style="1" customWidth="1"/>
    <col min="6911" max="6911" width="13.140625" style="1" customWidth="1"/>
    <col min="6912" max="6912" width="11.140625" style="1" customWidth="1"/>
    <col min="6913" max="6913" width="13.140625" style="1" customWidth="1"/>
    <col min="6914" max="6914" width="10.42578125" style="1" customWidth="1"/>
    <col min="6915" max="7158" width="9.140625" style="1"/>
    <col min="7159" max="7159" width="27.5703125" style="1" customWidth="1"/>
    <col min="7160" max="7160" width="55.5703125" style="1" customWidth="1"/>
    <col min="7161" max="7161" width="16.140625" style="1" customWidth="1"/>
    <col min="7162" max="7163" width="13.42578125" style="1" customWidth="1"/>
    <col min="7164" max="7164" width="12.7109375" style="1" customWidth="1"/>
    <col min="7165" max="7166" width="11.5703125" style="1" customWidth="1"/>
    <col min="7167" max="7167" width="13.140625" style="1" customWidth="1"/>
    <col min="7168" max="7168" width="11.140625" style="1" customWidth="1"/>
    <col min="7169" max="7169" width="13.140625" style="1" customWidth="1"/>
    <col min="7170" max="7170" width="10.42578125" style="1" customWidth="1"/>
    <col min="7171" max="7414" width="9.140625" style="1"/>
    <col min="7415" max="7415" width="27.5703125" style="1" customWidth="1"/>
    <col min="7416" max="7416" width="55.5703125" style="1" customWidth="1"/>
    <col min="7417" max="7417" width="16.140625" style="1" customWidth="1"/>
    <col min="7418" max="7419" width="13.42578125" style="1" customWidth="1"/>
    <col min="7420" max="7420" width="12.7109375" style="1" customWidth="1"/>
    <col min="7421" max="7422" width="11.5703125" style="1" customWidth="1"/>
    <col min="7423" max="7423" width="13.140625" style="1" customWidth="1"/>
    <col min="7424" max="7424" width="11.140625" style="1" customWidth="1"/>
    <col min="7425" max="7425" width="13.140625" style="1" customWidth="1"/>
    <col min="7426" max="7426" width="10.42578125" style="1" customWidth="1"/>
    <col min="7427" max="7670" width="9.140625" style="1"/>
    <col min="7671" max="7671" width="27.5703125" style="1" customWidth="1"/>
    <col min="7672" max="7672" width="55.5703125" style="1" customWidth="1"/>
    <col min="7673" max="7673" width="16.140625" style="1" customWidth="1"/>
    <col min="7674" max="7675" width="13.42578125" style="1" customWidth="1"/>
    <col min="7676" max="7676" width="12.7109375" style="1" customWidth="1"/>
    <col min="7677" max="7678" width="11.5703125" style="1" customWidth="1"/>
    <col min="7679" max="7679" width="13.140625" style="1" customWidth="1"/>
    <col min="7680" max="7680" width="11.140625" style="1" customWidth="1"/>
    <col min="7681" max="7681" width="13.140625" style="1" customWidth="1"/>
    <col min="7682" max="7682" width="10.42578125" style="1" customWidth="1"/>
    <col min="7683" max="7926" width="9.140625" style="1"/>
    <col min="7927" max="7927" width="27.5703125" style="1" customWidth="1"/>
    <col min="7928" max="7928" width="55.5703125" style="1" customWidth="1"/>
    <col min="7929" max="7929" width="16.140625" style="1" customWidth="1"/>
    <col min="7930" max="7931" width="13.42578125" style="1" customWidth="1"/>
    <col min="7932" max="7932" width="12.7109375" style="1" customWidth="1"/>
    <col min="7933" max="7934" width="11.5703125" style="1" customWidth="1"/>
    <col min="7935" max="7935" width="13.140625" style="1" customWidth="1"/>
    <col min="7936" max="7936" width="11.140625" style="1" customWidth="1"/>
    <col min="7937" max="7937" width="13.140625" style="1" customWidth="1"/>
    <col min="7938" max="7938" width="10.42578125" style="1" customWidth="1"/>
    <col min="7939" max="8182" width="9.140625" style="1"/>
    <col min="8183" max="8183" width="27.5703125" style="1" customWidth="1"/>
    <col min="8184" max="8184" width="55.5703125" style="1" customWidth="1"/>
    <col min="8185" max="8185" width="16.140625" style="1" customWidth="1"/>
    <col min="8186" max="8187" width="13.42578125" style="1" customWidth="1"/>
    <col min="8188" max="8188" width="12.7109375" style="1" customWidth="1"/>
    <col min="8189" max="8190" width="11.5703125" style="1" customWidth="1"/>
    <col min="8191" max="8191" width="13.140625" style="1" customWidth="1"/>
    <col min="8192" max="8192" width="11.140625" style="1" customWidth="1"/>
    <col min="8193" max="8193" width="13.140625" style="1" customWidth="1"/>
    <col min="8194" max="8194" width="10.42578125" style="1" customWidth="1"/>
    <col min="8195" max="8438" width="9.140625" style="1"/>
    <col min="8439" max="8439" width="27.5703125" style="1" customWidth="1"/>
    <col min="8440" max="8440" width="55.5703125" style="1" customWidth="1"/>
    <col min="8441" max="8441" width="16.140625" style="1" customWidth="1"/>
    <col min="8442" max="8443" width="13.42578125" style="1" customWidth="1"/>
    <col min="8444" max="8444" width="12.7109375" style="1" customWidth="1"/>
    <col min="8445" max="8446" width="11.5703125" style="1" customWidth="1"/>
    <col min="8447" max="8447" width="13.140625" style="1" customWidth="1"/>
    <col min="8448" max="8448" width="11.140625" style="1" customWidth="1"/>
    <col min="8449" max="8449" width="13.140625" style="1" customWidth="1"/>
    <col min="8450" max="8450" width="10.42578125" style="1" customWidth="1"/>
    <col min="8451" max="8694" width="9.140625" style="1"/>
    <col min="8695" max="8695" width="27.5703125" style="1" customWidth="1"/>
    <col min="8696" max="8696" width="55.5703125" style="1" customWidth="1"/>
    <col min="8697" max="8697" width="16.140625" style="1" customWidth="1"/>
    <col min="8698" max="8699" width="13.42578125" style="1" customWidth="1"/>
    <col min="8700" max="8700" width="12.7109375" style="1" customWidth="1"/>
    <col min="8701" max="8702" width="11.5703125" style="1" customWidth="1"/>
    <col min="8703" max="8703" width="13.140625" style="1" customWidth="1"/>
    <col min="8704" max="8704" width="11.140625" style="1" customWidth="1"/>
    <col min="8705" max="8705" width="13.140625" style="1" customWidth="1"/>
    <col min="8706" max="8706" width="10.42578125" style="1" customWidth="1"/>
    <col min="8707" max="8950" width="9.140625" style="1"/>
    <col min="8951" max="8951" width="27.5703125" style="1" customWidth="1"/>
    <col min="8952" max="8952" width="55.5703125" style="1" customWidth="1"/>
    <col min="8953" max="8953" width="16.140625" style="1" customWidth="1"/>
    <col min="8954" max="8955" width="13.42578125" style="1" customWidth="1"/>
    <col min="8956" max="8956" width="12.7109375" style="1" customWidth="1"/>
    <col min="8957" max="8958" width="11.5703125" style="1" customWidth="1"/>
    <col min="8959" max="8959" width="13.140625" style="1" customWidth="1"/>
    <col min="8960" max="8960" width="11.140625" style="1" customWidth="1"/>
    <col min="8961" max="8961" width="13.140625" style="1" customWidth="1"/>
    <col min="8962" max="8962" width="10.42578125" style="1" customWidth="1"/>
    <col min="8963" max="9206" width="9.140625" style="1"/>
    <col min="9207" max="9207" width="27.5703125" style="1" customWidth="1"/>
    <col min="9208" max="9208" width="55.5703125" style="1" customWidth="1"/>
    <col min="9209" max="9209" width="16.140625" style="1" customWidth="1"/>
    <col min="9210" max="9211" width="13.42578125" style="1" customWidth="1"/>
    <col min="9212" max="9212" width="12.7109375" style="1" customWidth="1"/>
    <col min="9213" max="9214" width="11.5703125" style="1" customWidth="1"/>
    <col min="9215" max="9215" width="13.140625" style="1" customWidth="1"/>
    <col min="9216" max="9216" width="11.140625" style="1" customWidth="1"/>
    <col min="9217" max="9217" width="13.140625" style="1" customWidth="1"/>
    <col min="9218" max="9218" width="10.42578125" style="1" customWidth="1"/>
    <col min="9219" max="9462" width="9.140625" style="1"/>
    <col min="9463" max="9463" width="27.5703125" style="1" customWidth="1"/>
    <col min="9464" max="9464" width="55.5703125" style="1" customWidth="1"/>
    <col min="9465" max="9465" width="16.140625" style="1" customWidth="1"/>
    <col min="9466" max="9467" width="13.42578125" style="1" customWidth="1"/>
    <col min="9468" max="9468" width="12.7109375" style="1" customWidth="1"/>
    <col min="9469" max="9470" width="11.5703125" style="1" customWidth="1"/>
    <col min="9471" max="9471" width="13.140625" style="1" customWidth="1"/>
    <col min="9472" max="9472" width="11.140625" style="1" customWidth="1"/>
    <col min="9473" max="9473" width="13.140625" style="1" customWidth="1"/>
    <col min="9474" max="9474" width="10.42578125" style="1" customWidth="1"/>
    <col min="9475" max="9718" width="9.140625" style="1"/>
    <col min="9719" max="9719" width="27.5703125" style="1" customWidth="1"/>
    <col min="9720" max="9720" width="55.5703125" style="1" customWidth="1"/>
    <col min="9721" max="9721" width="16.140625" style="1" customWidth="1"/>
    <col min="9722" max="9723" width="13.42578125" style="1" customWidth="1"/>
    <col min="9724" max="9724" width="12.7109375" style="1" customWidth="1"/>
    <col min="9725" max="9726" width="11.5703125" style="1" customWidth="1"/>
    <col min="9727" max="9727" width="13.140625" style="1" customWidth="1"/>
    <col min="9728" max="9728" width="11.140625" style="1" customWidth="1"/>
    <col min="9729" max="9729" width="13.140625" style="1" customWidth="1"/>
    <col min="9730" max="9730" width="10.42578125" style="1" customWidth="1"/>
    <col min="9731" max="9974" width="9.140625" style="1"/>
    <col min="9975" max="9975" width="27.5703125" style="1" customWidth="1"/>
    <col min="9976" max="9976" width="55.5703125" style="1" customWidth="1"/>
    <col min="9977" max="9977" width="16.140625" style="1" customWidth="1"/>
    <col min="9978" max="9979" width="13.42578125" style="1" customWidth="1"/>
    <col min="9980" max="9980" width="12.7109375" style="1" customWidth="1"/>
    <col min="9981" max="9982" width="11.5703125" style="1" customWidth="1"/>
    <col min="9983" max="9983" width="13.140625" style="1" customWidth="1"/>
    <col min="9984" max="9984" width="11.140625" style="1" customWidth="1"/>
    <col min="9985" max="9985" width="13.140625" style="1" customWidth="1"/>
    <col min="9986" max="9986" width="10.42578125" style="1" customWidth="1"/>
    <col min="9987" max="10230" width="9.140625" style="1"/>
    <col min="10231" max="10231" width="27.5703125" style="1" customWidth="1"/>
    <col min="10232" max="10232" width="55.5703125" style="1" customWidth="1"/>
    <col min="10233" max="10233" width="16.140625" style="1" customWidth="1"/>
    <col min="10234" max="10235" width="13.42578125" style="1" customWidth="1"/>
    <col min="10236" max="10236" width="12.7109375" style="1" customWidth="1"/>
    <col min="10237" max="10238" width="11.5703125" style="1" customWidth="1"/>
    <col min="10239" max="10239" width="13.140625" style="1" customWidth="1"/>
    <col min="10240" max="10240" width="11.140625" style="1" customWidth="1"/>
    <col min="10241" max="10241" width="13.140625" style="1" customWidth="1"/>
    <col min="10242" max="10242" width="10.42578125" style="1" customWidth="1"/>
    <col min="10243" max="10486" width="9.140625" style="1"/>
    <col min="10487" max="10487" width="27.5703125" style="1" customWidth="1"/>
    <col min="10488" max="10488" width="55.5703125" style="1" customWidth="1"/>
    <col min="10489" max="10489" width="16.140625" style="1" customWidth="1"/>
    <col min="10490" max="10491" width="13.42578125" style="1" customWidth="1"/>
    <col min="10492" max="10492" width="12.7109375" style="1" customWidth="1"/>
    <col min="10493" max="10494" width="11.5703125" style="1" customWidth="1"/>
    <col min="10495" max="10495" width="13.140625" style="1" customWidth="1"/>
    <col min="10496" max="10496" width="11.140625" style="1" customWidth="1"/>
    <col min="10497" max="10497" width="13.140625" style="1" customWidth="1"/>
    <col min="10498" max="10498" width="10.42578125" style="1" customWidth="1"/>
    <col min="10499" max="10742" width="9.140625" style="1"/>
    <col min="10743" max="10743" width="27.5703125" style="1" customWidth="1"/>
    <col min="10744" max="10744" width="55.5703125" style="1" customWidth="1"/>
    <col min="10745" max="10745" width="16.140625" style="1" customWidth="1"/>
    <col min="10746" max="10747" width="13.42578125" style="1" customWidth="1"/>
    <col min="10748" max="10748" width="12.7109375" style="1" customWidth="1"/>
    <col min="10749" max="10750" width="11.5703125" style="1" customWidth="1"/>
    <col min="10751" max="10751" width="13.140625" style="1" customWidth="1"/>
    <col min="10752" max="10752" width="11.140625" style="1" customWidth="1"/>
    <col min="10753" max="10753" width="13.140625" style="1" customWidth="1"/>
    <col min="10754" max="10754" width="10.42578125" style="1" customWidth="1"/>
    <col min="10755" max="10998" width="9.140625" style="1"/>
    <col min="10999" max="10999" width="27.5703125" style="1" customWidth="1"/>
    <col min="11000" max="11000" width="55.5703125" style="1" customWidth="1"/>
    <col min="11001" max="11001" width="16.140625" style="1" customWidth="1"/>
    <col min="11002" max="11003" width="13.42578125" style="1" customWidth="1"/>
    <col min="11004" max="11004" width="12.7109375" style="1" customWidth="1"/>
    <col min="11005" max="11006" width="11.5703125" style="1" customWidth="1"/>
    <col min="11007" max="11007" width="13.140625" style="1" customWidth="1"/>
    <col min="11008" max="11008" width="11.140625" style="1" customWidth="1"/>
    <col min="11009" max="11009" width="13.140625" style="1" customWidth="1"/>
    <col min="11010" max="11010" width="10.42578125" style="1" customWidth="1"/>
    <col min="11011" max="11254" width="9.140625" style="1"/>
    <col min="11255" max="11255" width="27.5703125" style="1" customWidth="1"/>
    <col min="11256" max="11256" width="55.5703125" style="1" customWidth="1"/>
    <col min="11257" max="11257" width="16.140625" style="1" customWidth="1"/>
    <col min="11258" max="11259" width="13.42578125" style="1" customWidth="1"/>
    <col min="11260" max="11260" width="12.7109375" style="1" customWidth="1"/>
    <col min="11261" max="11262" width="11.5703125" style="1" customWidth="1"/>
    <col min="11263" max="11263" width="13.140625" style="1" customWidth="1"/>
    <col min="11264" max="11264" width="11.140625" style="1" customWidth="1"/>
    <col min="11265" max="11265" width="13.140625" style="1" customWidth="1"/>
    <col min="11266" max="11266" width="10.42578125" style="1" customWidth="1"/>
    <col min="11267" max="11510" width="9.140625" style="1"/>
    <col min="11511" max="11511" width="27.5703125" style="1" customWidth="1"/>
    <col min="11512" max="11512" width="55.5703125" style="1" customWidth="1"/>
    <col min="11513" max="11513" width="16.140625" style="1" customWidth="1"/>
    <col min="11514" max="11515" width="13.42578125" style="1" customWidth="1"/>
    <col min="11516" max="11516" width="12.7109375" style="1" customWidth="1"/>
    <col min="11517" max="11518" width="11.5703125" style="1" customWidth="1"/>
    <col min="11519" max="11519" width="13.140625" style="1" customWidth="1"/>
    <col min="11520" max="11520" width="11.140625" style="1" customWidth="1"/>
    <col min="11521" max="11521" width="13.140625" style="1" customWidth="1"/>
    <col min="11522" max="11522" width="10.42578125" style="1" customWidth="1"/>
    <col min="11523" max="11766" width="9.140625" style="1"/>
    <col min="11767" max="11767" width="27.5703125" style="1" customWidth="1"/>
    <col min="11768" max="11768" width="55.5703125" style="1" customWidth="1"/>
    <col min="11769" max="11769" width="16.140625" style="1" customWidth="1"/>
    <col min="11770" max="11771" width="13.42578125" style="1" customWidth="1"/>
    <col min="11772" max="11772" width="12.7109375" style="1" customWidth="1"/>
    <col min="11773" max="11774" width="11.5703125" style="1" customWidth="1"/>
    <col min="11775" max="11775" width="13.140625" style="1" customWidth="1"/>
    <col min="11776" max="11776" width="11.140625" style="1" customWidth="1"/>
    <col min="11777" max="11777" width="13.140625" style="1" customWidth="1"/>
    <col min="11778" max="11778" width="10.42578125" style="1" customWidth="1"/>
    <col min="11779" max="12022" width="9.140625" style="1"/>
    <col min="12023" max="12023" width="27.5703125" style="1" customWidth="1"/>
    <col min="12024" max="12024" width="55.5703125" style="1" customWidth="1"/>
    <col min="12025" max="12025" width="16.140625" style="1" customWidth="1"/>
    <col min="12026" max="12027" width="13.42578125" style="1" customWidth="1"/>
    <col min="12028" max="12028" width="12.7109375" style="1" customWidth="1"/>
    <col min="12029" max="12030" width="11.5703125" style="1" customWidth="1"/>
    <col min="12031" max="12031" width="13.140625" style="1" customWidth="1"/>
    <col min="12032" max="12032" width="11.140625" style="1" customWidth="1"/>
    <col min="12033" max="12033" width="13.140625" style="1" customWidth="1"/>
    <col min="12034" max="12034" width="10.42578125" style="1" customWidth="1"/>
    <col min="12035" max="12278" width="9.140625" style="1"/>
    <col min="12279" max="12279" width="27.5703125" style="1" customWidth="1"/>
    <col min="12280" max="12280" width="55.5703125" style="1" customWidth="1"/>
    <col min="12281" max="12281" width="16.140625" style="1" customWidth="1"/>
    <col min="12282" max="12283" width="13.42578125" style="1" customWidth="1"/>
    <col min="12284" max="12284" width="12.7109375" style="1" customWidth="1"/>
    <col min="12285" max="12286" width="11.5703125" style="1" customWidth="1"/>
    <col min="12287" max="12287" width="13.140625" style="1" customWidth="1"/>
    <col min="12288" max="12288" width="11.140625" style="1" customWidth="1"/>
    <col min="12289" max="12289" width="13.140625" style="1" customWidth="1"/>
    <col min="12290" max="12290" width="10.42578125" style="1" customWidth="1"/>
    <col min="12291" max="12534" width="9.140625" style="1"/>
    <col min="12535" max="12535" width="27.5703125" style="1" customWidth="1"/>
    <col min="12536" max="12536" width="55.5703125" style="1" customWidth="1"/>
    <col min="12537" max="12537" width="16.140625" style="1" customWidth="1"/>
    <col min="12538" max="12539" width="13.42578125" style="1" customWidth="1"/>
    <col min="12540" max="12540" width="12.7109375" style="1" customWidth="1"/>
    <col min="12541" max="12542" width="11.5703125" style="1" customWidth="1"/>
    <col min="12543" max="12543" width="13.140625" style="1" customWidth="1"/>
    <col min="12544" max="12544" width="11.140625" style="1" customWidth="1"/>
    <col min="12545" max="12545" width="13.140625" style="1" customWidth="1"/>
    <col min="12546" max="12546" width="10.42578125" style="1" customWidth="1"/>
    <col min="12547" max="12790" width="9.140625" style="1"/>
    <col min="12791" max="12791" width="27.5703125" style="1" customWidth="1"/>
    <col min="12792" max="12792" width="55.5703125" style="1" customWidth="1"/>
    <col min="12793" max="12793" width="16.140625" style="1" customWidth="1"/>
    <col min="12794" max="12795" width="13.42578125" style="1" customWidth="1"/>
    <col min="12796" max="12796" width="12.7109375" style="1" customWidth="1"/>
    <col min="12797" max="12798" width="11.5703125" style="1" customWidth="1"/>
    <col min="12799" max="12799" width="13.140625" style="1" customWidth="1"/>
    <col min="12800" max="12800" width="11.140625" style="1" customWidth="1"/>
    <col min="12801" max="12801" width="13.140625" style="1" customWidth="1"/>
    <col min="12802" max="12802" width="10.42578125" style="1" customWidth="1"/>
    <col min="12803" max="13046" width="9.140625" style="1"/>
    <col min="13047" max="13047" width="27.5703125" style="1" customWidth="1"/>
    <col min="13048" max="13048" width="55.5703125" style="1" customWidth="1"/>
    <col min="13049" max="13049" width="16.140625" style="1" customWidth="1"/>
    <col min="13050" max="13051" width="13.42578125" style="1" customWidth="1"/>
    <col min="13052" max="13052" width="12.7109375" style="1" customWidth="1"/>
    <col min="13053" max="13054" width="11.5703125" style="1" customWidth="1"/>
    <col min="13055" max="13055" width="13.140625" style="1" customWidth="1"/>
    <col min="13056" max="13056" width="11.140625" style="1" customWidth="1"/>
    <col min="13057" max="13057" width="13.140625" style="1" customWidth="1"/>
    <col min="13058" max="13058" width="10.42578125" style="1" customWidth="1"/>
    <col min="13059" max="13302" width="9.140625" style="1"/>
    <col min="13303" max="13303" width="27.5703125" style="1" customWidth="1"/>
    <col min="13304" max="13304" width="55.5703125" style="1" customWidth="1"/>
    <col min="13305" max="13305" width="16.140625" style="1" customWidth="1"/>
    <col min="13306" max="13307" width="13.42578125" style="1" customWidth="1"/>
    <col min="13308" max="13308" width="12.7109375" style="1" customWidth="1"/>
    <col min="13309" max="13310" width="11.5703125" style="1" customWidth="1"/>
    <col min="13311" max="13311" width="13.140625" style="1" customWidth="1"/>
    <col min="13312" max="13312" width="11.140625" style="1" customWidth="1"/>
    <col min="13313" max="13313" width="13.140625" style="1" customWidth="1"/>
    <col min="13314" max="13314" width="10.42578125" style="1" customWidth="1"/>
    <col min="13315" max="13558" width="9.140625" style="1"/>
    <col min="13559" max="13559" width="27.5703125" style="1" customWidth="1"/>
    <col min="13560" max="13560" width="55.5703125" style="1" customWidth="1"/>
    <col min="13561" max="13561" width="16.140625" style="1" customWidth="1"/>
    <col min="13562" max="13563" width="13.42578125" style="1" customWidth="1"/>
    <col min="13564" max="13564" width="12.7109375" style="1" customWidth="1"/>
    <col min="13565" max="13566" width="11.5703125" style="1" customWidth="1"/>
    <col min="13567" max="13567" width="13.140625" style="1" customWidth="1"/>
    <col min="13568" max="13568" width="11.140625" style="1" customWidth="1"/>
    <col min="13569" max="13569" width="13.140625" style="1" customWidth="1"/>
    <col min="13570" max="13570" width="10.42578125" style="1" customWidth="1"/>
    <col min="13571" max="13814" width="9.140625" style="1"/>
    <col min="13815" max="13815" width="27.5703125" style="1" customWidth="1"/>
    <col min="13816" max="13816" width="55.5703125" style="1" customWidth="1"/>
    <col min="13817" max="13817" width="16.140625" style="1" customWidth="1"/>
    <col min="13818" max="13819" width="13.42578125" style="1" customWidth="1"/>
    <col min="13820" max="13820" width="12.7109375" style="1" customWidth="1"/>
    <col min="13821" max="13822" width="11.5703125" style="1" customWidth="1"/>
    <col min="13823" max="13823" width="13.140625" style="1" customWidth="1"/>
    <col min="13824" max="13824" width="11.140625" style="1" customWidth="1"/>
    <col min="13825" max="13825" width="13.140625" style="1" customWidth="1"/>
    <col min="13826" max="13826" width="10.42578125" style="1" customWidth="1"/>
    <col min="13827" max="14070" width="9.140625" style="1"/>
    <col min="14071" max="14071" width="27.5703125" style="1" customWidth="1"/>
    <col min="14072" max="14072" width="55.5703125" style="1" customWidth="1"/>
    <col min="14073" max="14073" width="16.140625" style="1" customWidth="1"/>
    <col min="14074" max="14075" width="13.42578125" style="1" customWidth="1"/>
    <col min="14076" max="14076" width="12.7109375" style="1" customWidth="1"/>
    <col min="14077" max="14078" width="11.5703125" style="1" customWidth="1"/>
    <col min="14079" max="14079" width="13.140625" style="1" customWidth="1"/>
    <col min="14080" max="14080" width="11.140625" style="1" customWidth="1"/>
    <col min="14081" max="14081" width="13.140625" style="1" customWidth="1"/>
    <col min="14082" max="14082" width="10.42578125" style="1" customWidth="1"/>
    <col min="14083" max="14326" width="9.140625" style="1"/>
    <col min="14327" max="14327" width="27.5703125" style="1" customWidth="1"/>
    <col min="14328" max="14328" width="55.5703125" style="1" customWidth="1"/>
    <col min="14329" max="14329" width="16.140625" style="1" customWidth="1"/>
    <col min="14330" max="14331" width="13.42578125" style="1" customWidth="1"/>
    <col min="14332" max="14332" width="12.7109375" style="1" customWidth="1"/>
    <col min="14333" max="14334" width="11.5703125" style="1" customWidth="1"/>
    <col min="14335" max="14335" width="13.140625" style="1" customWidth="1"/>
    <col min="14336" max="14336" width="11.140625" style="1" customWidth="1"/>
    <col min="14337" max="14337" width="13.140625" style="1" customWidth="1"/>
    <col min="14338" max="14338" width="10.42578125" style="1" customWidth="1"/>
    <col min="14339" max="14582" width="9.140625" style="1"/>
    <col min="14583" max="14583" width="27.5703125" style="1" customWidth="1"/>
    <col min="14584" max="14584" width="55.5703125" style="1" customWidth="1"/>
    <col min="14585" max="14585" width="16.140625" style="1" customWidth="1"/>
    <col min="14586" max="14587" width="13.42578125" style="1" customWidth="1"/>
    <col min="14588" max="14588" width="12.7109375" style="1" customWidth="1"/>
    <col min="14589" max="14590" width="11.5703125" style="1" customWidth="1"/>
    <col min="14591" max="14591" width="13.140625" style="1" customWidth="1"/>
    <col min="14592" max="14592" width="11.140625" style="1" customWidth="1"/>
    <col min="14593" max="14593" width="13.140625" style="1" customWidth="1"/>
    <col min="14594" max="14594" width="10.42578125" style="1" customWidth="1"/>
    <col min="14595" max="14838" width="9.140625" style="1"/>
    <col min="14839" max="14839" width="27.5703125" style="1" customWidth="1"/>
    <col min="14840" max="14840" width="55.5703125" style="1" customWidth="1"/>
    <col min="14841" max="14841" width="16.140625" style="1" customWidth="1"/>
    <col min="14842" max="14843" width="13.42578125" style="1" customWidth="1"/>
    <col min="14844" max="14844" width="12.7109375" style="1" customWidth="1"/>
    <col min="14845" max="14846" width="11.5703125" style="1" customWidth="1"/>
    <col min="14847" max="14847" width="13.140625" style="1" customWidth="1"/>
    <col min="14848" max="14848" width="11.140625" style="1" customWidth="1"/>
    <col min="14849" max="14849" width="13.140625" style="1" customWidth="1"/>
    <col min="14850" max="14850" width="10.42578125" style="1" customWidth="1"/>
    <col min="14851" max="15094" width="9.140625" style="1"/>
    <col min="15095" max="15095" width="27.5703125" style="1" customWidth="1"/>
    <col min="15096" max="15096" width="55.5703125" style="1" customWidth="1"/>
    <col min="15097" max="15097" width="16.140625" style="1" customWidth="1"/>
    <col min="15098" max="15099" width="13.42578125" style="1" customWidth="1"/>
    <col min="15100" max="15100" width="12.7109375" style="1" customWidth="1"/>
    <col min="15101" max="15102" width="11.5703125" style="1" customWidth="1"/>
    <col min="15103" max="15103" width="13.140625" style="1" customWidth="1"/>
    <col min="15104" max="15104" width="11.140625" style="1" customWidth="1"/>
    <col min="15105" max="15105" width="13.140625" style="1" customWidth="1"/>
    <col min="15106" max="15106" width="10.42578125" style="1" customWidth="1"/>
    <col min="15107" max="15350" width="9.140625" style="1"/>
    <col min="15351" max="15351" width="27.5703125" style="1" customWidth="1"/>
    <col min="15352" max="15352" width="55.5703125" style="1" customWidth="1"/>
    <col min="15353" max="15353" width="16.140625" style="1" customWidth="1"/>
    <col min="15354" max="15355" width="13.42578125" style="1" customWidth="1"/>
    <col min="15356" max="15356" width="12.7109375" style="1" customWidth="1"/>
    <col min="15357" max="15358" width="11.5703125" style="1" customWidth="1"/>
    <col min="15359" max="15359" width="13.140625" style="1" customWidth="1"/>
    <col min="15360" max="15360" width="11.140625" style="1" customWidth="1"/>
    <col min="15361" max="15361" width="13.140625" style="1" customWidth="1"/>
    <col min="15362" max="15362" width="10.42578125" style="1" customWidth="1"/>
    <col min="15363" max="15606" width="9.140625" style="1"/>
    <col min="15607" max="15607" width="27.5703125" style="1" customWidth="1"/>
    <col min="15608" max="15608" width="55.5703125" style="1" customWidth="1"/>
    <col min="15609" max="15609" width="16.140625" style="1" customWidth="1"/>
    <col min="15610" max="15611" width="13.42578125" style="1" customWidth="1"/>
    <col min="15612" max="15612" width="12.7109375" style="1" customWidth="1"/>
    <col min="15613" max="15614" width="11.5703125" style="1" customWidth="1"/>
    <col min="15615" max="15615" width="13.140625" style="1" customWidth="1"/>
    <col min="15616" max="15616" width="11.140625" style="1" customWidth="1"/>
    <col min="15617" max="15617" width="13.140625" style="1" customWidth="1"/>
    <col min="15618" max="15618" width="10.42578125" style="1" customWidth="1"/>
    <col min="15619" max="15862" width="9.140625" style="1"/>
    <col min="15863" max="15863" width="27.5703125" style="1" customWidth="1"/>
    <col min="15864" max="15864" width="55.5703125" style="1" customWidth="1"/>
    <col min="15865" max="15865" width="16.140625" style="1" customWidth="1"/>
    <col min="15866" max="15867" width="13.42578125" style="1" customWidth="1"/>
    <col min="15868" max="15868" width="12.7109375" style="1" customWidth="1"/>
    <col min="15869" max="15870" width="11.5703125" style="1" customWidth="1"/>
    <col min="15871" max="15871" width="13.140625" style="1" customWidth="1"/>
    <col min="15872" max="15872" width="11.140625" style="1" customWidth="1"/>
    <col min="15873" max="15873" width="13.140625" style="1" customWidth="1"/>
    <col min="15874" max="15874" width="10.42578125" style="1" customWidth="1"/>
    <col min="15875" max="16118" width="9.140625" style="1"/>
    <col min="16119" max="16119" width="27.5703125" style="1" customWidth="1"/>
    <col min="16120" max="16120" width="55.5703125" style="1" customWidth="1"/>
    <col min="16121" max="16121" width="16.140625" style="1" customWidth="1"/>
    <col min="16122" max="16123" width="13.42578125" style="1" customWidth="1"/>
    <col min="16124" max="16124" width="12.7109375" style="1" customWidth="1"/>
    <col min="16125" max="16126" width="11.5703125" style="1" customWidth="1"/>
    <col min="16127" max="16127" width="13.140625" style="1" customWidth="1"/>
    <col min="16128" max="16128" width="11.140625" style="1" customWidth="1"/>
    <col min="16129" max="16129" width="13.140625" style="1" customWidth="1"/>
    <col min="16130" max="16130" width="10.42578125" style="1" customWidth="1"/>
    <col min="16131" max="16384" width="9.140625" style="1"/>
  </cols>
  <sheetData>
    <row r="1" spans="1:6" ht="12.75" customHeight="1" x14ac:dyDescent="0.25">
      <c r="A1" s="39"/>
      <c r="B1" s="46"/>
      <c r="C1" s="40"/>
      <c r="D1" s="96"/>
      <c r="E1" s="135"/>
      <c r="F1" s="135"/>
    </row>
    <row r="2" spans="1:6" ht="15.75" x14ac:dyDescent="0.25">
      <c r="A2" s="39"/>
      <c r="B2" s="46"/>
      <c r="C2" s="142" t="s">
        <v>478</v>
      </c>
      <c r="D2" s="142"/>
      <c r="E2" s="142"/>
      <c r="F2" s="142"/>
    </row>
    <row r="3" spans="1:6" ht="15.75" x14ac:dyDescent="0.25">
      <c r="A3" s="39"/>
      <c r="B3" s="46"/>
      <c r="C3" s="141" t="s">
        <v>477</v>
      </c>
      <c r="D3" s="141"/>
      <c r="E3" s="141"/>
      <c r="F3" s="141"/>
    </row>
    <row r="4" spans="1:6" ht="15.75" x14ac:dyDescent="0.25">
      <c r="A4" s="39"/>
      <c r="B4" s="46"/>
      <c r="C4" s="141" t="s">
        <v>535</v>
      </c>
      <c r="D4" s="141"/>
      <c r="E4" s="141"/>
      <c r="F4" s="141"/>
    </row>
    <row r="5" spans="1:6" ht="15.75" x14ac:dyDescent="0.25">
      <c r="A5" s="39"/>
      <c r="B5" s="46"/>
      <c r="C5" s="141" t="s">
        <v>479</v>
      </c>
      <c r="D5" s="141"/>
      <c r="E5" s="141"/>
      <c r="F5" s="141"/>
    </row>
    <row r="6" spans="1:6" ht="15.75" x14ac:dyDescent="0.25">
      <c r="A6" s="39"/>
      <c r="B6" s="46"/>
      <c r="C6" s="141" t="s">
        <v>480</v>
      </c>
      <c r="D6" s="141"/>
      <c r="E6" s="141"/>
      <c r="F6" s="141"/>
    </row>
    <row r="7" spans="1:6" ht="15.75" x14ac:dyDescent="0.25">
      <c r="A7" s="39"/>
      <c r="B7" s="46"/>
      <c r="C7" s="141" t="s">
        <v>481</v>
      </c>
      <c r="D7" s="141"/>
      <c r="E7" s="141"/>
      <c r="F7" s="141"/>
    </row>
    <row r="8" spans="1:6" ht="15.75" x14ac:dyDescent="0.25">
      <c r="A8" s="39"/>
      <c r="B8" s="46"/>
      <c r="C8" s="141" t="s">
        <v>482</v>
      </c>
      <c r="D8" s="141"/>
      <c r="E8" s="141"/>
      <c r="F8" s="141"/>
    </row>
    <row r="9" spans="1:6" ht="15.75" x14ac:dyDescent="0.25">
      <c r="A9" s="39"/>
      <c r="B9" s="46"/>
      <c r="C9" s="141" t="s">
        <v>478</v>
      </c>
      <c r="D9" s="141"/>
      <c r="E9" s="141"/>
      <c r="F9" s="141"/>
    </row>
    <row r="10" spans="1:6" ht="15.75" x14ac:dyDescent="0.25">
      <c r="A10" s="39"/>
      <c r="B10" s="46"/>
      <c r="C10" s="141" t="s">
        <v>483</v>
      </c>
      <c r="D10" s="141"/>
      <c r="E10" s="141"/>
      <c r="F10" s="141"/>
    </row>
    <row r="11" spans="1:6" ht="15.75" x14ac:dyDescent="0.25">
      <c r="A11" s="39"/>
      <c r="B11" s="46"/>
      <c r="C11" s="141" t="s">
        <v>484</v>
      </c>
      <c r="D11" s="141"/>
      <c r="E11" s="141"/>
      <c r="F11" s="141"/>
    </row>
    <row r="12" spans="1:6" ht="15.75" x14ac:dyDescent="0.25">
      <c r="A12" s="39"/>
      <c r="B12" s="46"/>
      <c r="C12" s="141" t="s">
        <v>485</v>
      </c>
      <c r="D12" s="141"/>
      <c r="E12" s="141"/>
      <c r="F12" s="141"/>
    </row>
    <row r="13" spans="1:6" ht="15.75" x14ac:dyDescent="0.25">
      <c r="A13" s="39"/>
      <c r="B13" s="46"/>
      <c r="C13" s="141" t="s">
        <v>486</v>
      </c>
      <c r="D13" s="141"/>
      <c r="E13" s="141"/>
      <c r="F13" s="141"/>
    </row>
    <row r="14" spans="1:6" ht="15.75" x14ac:dyDescent="0.25">
      <c r="A14" s="39"/>
      <c r="B14" s="46"/>
      <c r="C14" s="40"/>
      <c r="D14" s="97"/>
      <c r="E14" s="48"/>
      <c r="F14" s="48"/>
    </row>
    <row r="15" spans="1:6" ht="15.75" x14ac:dyDescent="0.25">
      <c r="A15" s="39"/>
      <c r="B15" s="46"/>
      <c r="C15" s="40"/>
      <c r="D15" s="97"/>
      <c r="E15" s="48"/>
      <c r="F15" s="48"/>
    </row>
    <row r="16" spans="1:6" ht="20.25" customHeight="1" x14ac:dyDescent="0.25">
      <c r="A16" s="39"/>
      <c r="B16" s="136" t="s">
        <v>400</v>
      </c>
      <c r="C16" s="136"/>
      <c r="D16" s="136"/>
      <c r="E16" s="136"/>
      <c r="F16" s="136"/>
    </row>
    <row r="17" spans="1:8" ht="18.75" x14ac:dyDescent="0.3">
      <c r="A17" s="39"/>
      <c r="B17" s="139" t="s">
        <v>461</v>
      </c>
      <c r="C17" s="140"/>
      <c r="D17" s="140"/>
      <c r="E17" s="140"/>
      <c r="F17" s="140"/>
    </row>
    <row r="18" spans="1:8" ht="27" customHeight="1" x14ac:dyDescent="0.25">
      <c r="A18" s="39"/>
      <c r="B18" s="46"/>
      <c r="C18" s="42"/>
      <c r="D18" s="98"/>
      <c r="E18" s="41"/>
      <c r="F18" s="41"/>
    </row>
    <row r="19" spans="1:8" ht="20.25" customHeight="1" x14ac:dyDescent="0.25">
      <c r="B19" s="138" t="s">
        <v>453</v>
      </c>
      <c r="C19" s="138" t="s">
        <v>0</v>
      </c>
      <c r="D19" s="137" t="s">
        <v>401</v>
      </c>
      <c r="E19" s="137"/>
      <c r="F19" s="137"/>
    </row>
    <row r="20" spans="1:8" ht="31.15" customHeight="1" x14ac:dyDescent="0.25">
      <c r="B20" s="138"/>
      <c r="C20" s="138"/>
      <c r="D20" s="52" t="s">
        <v>462</v>
      </c>
      <c r="E20" s="53" t="s">
        <v>402</v>
      </c>
      <c r="F20" s="53" t="s">
        <v>463</v>
      </c>
    </row>
    <row r="21" spans="1:8" s="3" customFormat="1" ht="19.149999999999999" customHeight="1" x14ac:dyDescent="0.25">
      <c r="A21" s="30"/>
      <c r="B21" s="54" t="s">
        <v>1</v>
      </c>
      <c r="C21" s="86" t="s">
        <v>2</v>
      </c>
      <c r="D21" s="55">
        <f>D22+D40+D46+D64+D72+D77+D78+D104+D111+D131+D144+D165</f>
        <v>4009747.4</v>
      </c>
      <c r="E21" s="55">
        <f>E22+E40+E46+E64+E72+E77+E78+E104+E111+E131+E144+E165</f>
        <v>3215611.71942</v>
      </c>
      <c r="F21" s="55">
        <f>F22+F40+F46+F64+F72+F77+F78+F104+F111+F131+F144+F165</f>
        <v>3328650.1008599997</v>
      </c>
    </row>
    <row r="22" spans="1:8" s="3" customFormat="1" ht="19.899999999999999" customHeight="1" x14ac:dyDescent="0.25">
      <c r="A22" s="30"/>
      <c r="B22" s="54" t="s">
        <v>3</v>
      </c>
      <c r="C22" s="86" t="s">
        <v>4</v>
      </c>
      <c r="D22" s="55">
        <f>D23</f>
        <v>2551000</v>
      </c>
      <c r="E22" s="55">
        <f>E23</f>
        <v>1744041.71942</v>
      </c>
      <c r="F22" s="55">
        <f>F23</f>
        <v>1661815.1008599999</v>
      </c>
    </row>
    <row r="23" spans="1:8" s="3" customFormat="1" ht="19.149999999999999" customHeight="1" x14ac:dyDescent="0.25">
      <c r="A23" s="30"/>
      <c r="B23" s="56" t="s">
        <v>196</v>
      </c>
      <c r="C23" s="86" t="s">
        <v>5</v>
      </c>
      <c r="D23" s="57">
        <f>SUM(D24:D39)</f>
        <v>2551000</v>
      </c>
      <c r="E23" s="57">
        <f>SUM(E24:E39)</f>
        <v>1744041.71942</v>
      </c>
      <c r="F23" s="57">
        <f>SUM(F24:F39)</f>
        <v>1661815.1008599999</v>
      </c>
    </row>
    <row r="24" spans="1:8" s="3" customFormat="1" ht="130.15" customHeight="1" x14ac:dyDescent="0.25">
      <c r="A24" s="37"/>
      <c r="B24" s="58" t="s">
        <v>488</v>
      </c>
      <c r="C24" s="84" t="s">
        <v>197</v>
      </c>
      <c r="D24" s="59">
        <v>2213138</v>
      </c>
      <c r="E24" s="59">
        <v>1670711.71942</v>
      </c>
      <c r="F24" s="59">
        <v>1588221.1008599999</v>
      </c>
      <c r="H24" s="14"/>
    </row>
    <row r="25" spans="1:8" s="3" customFormat="1" ht="186" customHeight="1" x14ac:dyDescent="0.25">
      <c r="A25" s="37"/>
      <c r="B25" s="60" t="s">
        <v>186</v>
      </c>
      <c r="C25" s="88" t="s">
        <v>198</v>
      </c>
      <c r="D25" s="59">
        <v>4000</v>
      </c>
      <c r="E25" s="59">
        <v>4000</v>
      </c>
      <c r="F25" s="59">
        <v>4000</v>
      </c>
    </row>
    <row r="26" spans="1:8" s="3" customFormat="1" ht="265.14999999999998" customHeight="1" x14ac:dyDescent="0.25">
      <c r="A26" s="37"/>
      <c r="B26" s="80" t="s">
        <v>522</v>
      </c>
      <c r="C26" s="88" t="s">
        <v>518</v>
      </c>
      <c r="D26" s="59">
        <v>260</v>
      </c>
      <c r="E26" s="59">
        <v>0</v>
      </c>
      <c r="F26" s="59">
        <v>0</v>
      </c>
    </row>
    <row r="27" spans="1:8" s="3" customFormat="1" ht="262.89999999999998" customHeight="1" x14ac:dyDescent="0.25">
      <c r="A27" s="37"/>
      <c r="B27" s="80" t="s">
        <v>523</v>
      </c>
      <c r="C27" s="88" t="s">
        <v>519</v>
      </c>
      <c r="D27" s="59">
        <v>770</v>
      </c>
      <c r="E27" s="59">
        <v>0</v>
      </c>
      <c r="F27" s="59">
        <v>0</v>
      </c>
    </row>
    <row r="28" spans="1:8" s="3" customFormat="1" ht="265.14999999999998" customHeight="1" x14ac:dyDescent="0.25">
      <c r="A28" s="37"/>
      <c r="B28" s="80" t="s">
        <v>525</v>
      </c>
      <c r="C28" s="88" t="s">
        <v>520</v>
      </c>
      <c r="D28" s="59">
        <v>1293</v>
      </c>
      <c r="E28" s="59">
        <v>0</v>
      </c>
      <c r="F28" s="59">
        <v>0</v>
      </c>
    </row>
    <row r="29" spans="1:8" s="3" customFormat="1" ht="249" customHeight="1" x14ac:dyDescent="0.25">
      <c r="A29" s="37"/>
      <c r="B29" s="80" t="s">
        <v>524</v>
      </c>
      <c r="C29" s="88" t="s">
        <v>521</v>
      </c>
      <c r="D29" s="59">
        <v>509</v>
      </c>
      <c r="E29" s="59">
        <v>0</v>
      </c>
      <c r="F29" s="59">
        <v>0</v>
      </c>
    </row>
    <row r="30" spans="1:8" s="3" customFormat="1" ht="77.45" customHeight="1" x14ac:dyDescent="0.25">
      <c r="A30" s="30"/>
      <c r="B30" s="60" t="s">
        <v>187</v>
      </c>
      <c r="C30" s="88" t="s">
        <v>188</v>
      </c>
      <c r="D30" s="59">
        <v>26000</v>
      </c>
      <c r="E30" s="59">
        <v>35700</v>
      </c>
      <c r="F30" s="59">
        <v>36000</v>
      </c>
    </row>
    <row r="31" spans="1:8" s="3" customFormat="1" ht="154.15" customHeight="1" x14ac:dyDescent="0.25">
      <c r="A31" s="30"/>
      <c r="B31" s="87" t="s">
        <v>345</v>
      </c>
      <c r="C31" s="92" t="s">
        <v>346</v>
      </c>
      <c r="D31" s="59">
        <v>730</v>
      </c>
      <c r="E31" s="59">
        <v>430</v>
      </c>
      <c r="F31" s="59">
        <v>294</v>
      </c>
    </row>
    <row r="32" spans="1:8" s="3" customFormat="1" ht="157.9" customHeight="1" x14ac:dyDescent="0.25">
      <c r="A32" s="30"/>
      <c r="B32" s="60" t="s">
        <v>317</v>
      </c>
      <c r="C32" s="73" t="s">
        <v>316</v>
      </c>
      <c r="D32" s="59">
        <v>200000</v>
      </c>
      <c r="E32" s="59">
        <v>33200</v>
      </c>
      <c r="F32" s="59">
        <v>33300</v>
      </c>
    </row>
    <row r="33" spans="1:6" s="3" customFormat="1" ht="87" hidden="1" customHeight="1" x14ac:dyDescent="0.25">
      <c r="A33" s="30"/>
      <c r="B33" s="60" t="s">
        <v>368</v>
      </c>
      <c r="C33" s="73" t="s">
        <v>369</v>
      </c>
      <c r="D33" s="59">
        <v>0</v>
      </c>
      <c r="E33" s="59">
        <v>0</v>
      </c>
      <c r="F33" s="59">
        <v>0</v>
      </c>
    </row>
    <row r="34" spans="1:6" s="3" customFormat="1" ht="12" hidden="1" customHeight="1" x14ac:dyDescent="0.25">
      <c r="A34" s="30"/>
      <c r="B34" s="60" t="s">
        <v>370</v>
      </c>
      <c r="C34" s="73" t="s">
        <v>371</v>
      </c>
      <c r="D34" s="59">
        <v>0</v>
      </c>
      <c r="E34" s="59">
        <v>0</v>
      </c>
      <c r="F34" s="59">
        <v>0</v>
      </c>
    </row>
    <row r="35" spans="1:6" s="3" customFormat="1" ht="91.9" customHeight="1" x14ac:dyDescent="0.25">
      <c r="A35" s="30"/>
      <c r="B35" s="60" t="s">
        <v>368</v>
      </c>
      <c r="C35" s="73" t="s">
        <v>369</v>
      </c>
      <c r="D35" s="59">
        <v>13000</v>
      </c>
      <c r="E35" s="59">
        <v>0</v>
      </c>
      <c r="F35" s="59">
        <v>0</v>
      </c>
    </row>
    <row r="36" spans="1:6" s="3" customFormat="1" ht="92.45" customHeight="1" x14ac:dyDescent="0.25">
      <c r="A36" s="30"/>
      <c r="B36" s="60" t="s">
        <v>370</v>
      </c>
      <c r="C36" s="73" t="s">
        <v>371</v>
      </c>
      <c r="D36" s="59">
        <v>38000</v>
      </c>
      <c r="E36" s="59">
        <v>0</v>
      </c>
      <c r="F36" s="59">
        <v>0</v>
      </c>
    </row>
    <row r="37" spans="1:6" s="3" customFormat="1" ht="108.6" customHeight="1" x14ac:dyDescent="0.25">
      <c r="A37" s="30"/>
      <c r="B37" s="80" t="s">
        <v>489</v>
      </c>
      <c r="C37" s="92" t="s">
        <v>490</v>
      </c>
      <c r="D37" s="59">
        <v>50000</v>
      </c>
      <c r="E37" s="59">
        <v>0</v>
      </c>
      <c r="F37" s="59">
        <v>0</v>
      </c>
    </row>
    <row r="38" spans="1:6" s="3" customFormat="1" ht="108" customHeight="1" x14ac:dyDescent="0.25">
      <c r="A38" s="30"/>
      <c r="B38" s="80" t="s">
        <v>491</v>
      </c>
      <c r="C38" s="92" t="s">
        <v>492</v>
      </c>
      <c r="D38" s="59">
        <v>2000</v>
      </c>
      <c r="E38" s="59">
        <v>0</v>
      </c>
      <c r="F38" s="59">
        <v>0</v>
      </c>
    </row>
    <row r="39" spans="1:6" s="3" customFormat="1" ht="106.9" customHeight="1" x14ac:dyDescent="0.25">
      <c r="A39" s="30"/>
      <c r="B39" s="104" t="s">
        <v>493</v>
      </c>
      <c r="C39" s="92" t="s">
        <v>494</v>
      </c>
      <c r="D39" s="59">
        <v>1300</v>
      </c>
      <c r="E39" s="59">
        <v>0</v>
      </c>
      <c r="F39" s="59">
        <v>0</v>
      </c>
    </row>
    <row r="40" spans="1:6" s="6" customFormat="1" ht="63" customHeight="1" x14ac:dyDescent="0.25">
      <c r="A40" s="32"/>
      <c r="B40" s="56" t="s">
        <v>6</v>
      </c>
      <c r="C40" s="86" t="s">
        <v>7</v>
      </c>
      <c r="D40" s="55">
        <f>D41</f>
        <v>11921</v>
      </c>
      <c r="E40" s="55">
        <f>E41</f>
        <v>12802</v>
      </c>
      <c r="F40" s="55">
        <f>F41</f>
        <v>13384</v>
      </c>
    </row>
    <row r="41" spans="1:6" s="6" customFormat="1" ht="57.6" customHeight="1" x14ac:dyDescent="0.25">
      <c r="A41" s="32"/>
      <c r="B41" s="56" t="s">
        <v>8</v>
      </c>
      <c r="C41" s="86" t="s">
        <v>9</v>
      </c>
      <c r="D41" s="55">
        <f>SUM(D42:D45)</f>
        <v>11921</v>
      </c>
      <c r="E41" s="55">
        <f>SUM(E42:E45)</f>
        <v>12802</v>
      </c>
      <c r="F41" s="55">
        <f>SUM(F42:F45)</f>
        <v>13384</v>
      </c>
    </row>
    <row r="42" spans="1:6" s="6" customFormat="1" ht="123" customHeight="1" x14ac:dyDescent="0.25">
      <c r="A42" s="32"/>
      <c r="B42" s="58" t="s">
        <v>10</v>
      </c>
      <c r="C42" s="84" t="s">
        <v>11</v>
      </c>
      <c r="D42" s="61">
        <v>6351</v>
      </c>
      <c r="E42" s="61">
        <v>6736</v>
      </c>
      <c r="F42" s="61">
        <v>7046</v>
      </c>
    </row>
    <row r="43" spans="1:6" s="6" customFormat="1" ht="154.15" customHeight="1" x14ac:dyDescent="0.25">
      <c r="A43" s="32"/>
      <c r="B43" s="58" t="s">
        <v>12</v>
      </c>
      <c r="C43" s="84" t="s">
        <v>13</v>
      </c>
      <c r="D43" s="61">
        <v>33</v>
      </c>
      <c r="E43" s="61">
        <v>35</v>
      </c>
      <c r="F43" s="61">
        <v>36</v>
      </c>
    </row>
    <row r="44" spans="1:6" s="6" customFormat="1" ht="141.6" customHeight="1" x14ac:dyDescent="0.25">
      <c r="A44" s="32"/>
      <c r="B44" s="58" t="s">
        <v>14</v>
      </c>
      <c r="C44" s="84" t="s">
        <v>15</v>
      </c>
      <c r="D44" s="61">
        <v>6525</v>
      </c>
      <c r="E44" s="61">
        <v>7060</v>
      </c>
      <c r="F44" s="61">
        <v>7371</v>
      </c>
    </row>
    <row r="45" spans="1:6" s="6" customFormat="1" ht="138" customHeight="1" x14ac:dyDescent="0.25">
      <c r="A45" s="32"/>
      <c r="B45" s="58" t="s">
        <v>16</v>
      </c>
      <c r="C45" s="84" t="s">
        <v>297</v>
      </c>
      <c r="D45" s="61">
        <v>-988</v>
      </c>
      <c r="E45" s="61">
        <v>-1029</v>
      </c>
      <c r="F45" s="61">
        <v>-1069</v>
      </c>
    </row>
    <row r="46" spans="1:6" s="3" customFormat="1" ht="19.149999999999999" customHeight="1" x14ac:dyDescent="0.25">
      <c r="A46" s="30"/>
      <c r="B46" s="56" t="s">
        <v>17</v>
      </c>
      <c r="C46" s="86" t="s">
        <v>18</v>
      </c>
      <c r="D46" s="55">
        <f>D47+D55+D58+D60+D62</f>
        <v>581504</v>
      </c>
      <c r="E46" s="55">
        <f>E47+E55+E58+E60+E62</f>
        <v>686273</v>
      </c>
      <c r="F46" s="55">
        <f>F47+F55+F58+F60+F62</f>
        <v>834012</v>
      </c>
    </row>
    <row r="47" spans="1:6" s="3" customFormat="1" ht="57" customHeight="1" x14ac:dyDescent="0.25">
      <c r="A47" s="30"/>
      <c r="B47" s="56" t="s">
        <v>19</v>
      </c>
      <c r="C47" s="86" t="s">
        <v>20</v>
      </c>
      <c r="D47" s="55">
        <f>D48+D51+D54</f>
        <v>530754</v>
      </c>
      <c r="E47" s="55">
        <f>E48+E51+E54</f>
        <v>647149</v>
      </c>
      <c r="F47" s="55">
        <f>F48+F51+F54</f>
        <v>791246</v>
      </c>
    </row>
    <row r="48" spans="1:6" s="3" customFormat="1" ht="59.45" customHeight="1" x14ac:dyDescent="0.25">
      <c r="A48" s="30"/>
      <c r="B48" s="58" t="s">
        <v>21</v>
      </c>
      <c r="C48" s="84" t="s">
        <v>22</v>
      </c>
      <c r="D48" s="61">
        <f>D49</f>
        <v>440754</v>
      </c>
      <c r="E48" s="61">
        <f>E49</f>
        <v>547149</v>
      </c>
      <c r="F48" s="61">
        <f>F49</f>
        <v>661246</v>
      </c>
    </row>
    <row r="49" spans="1:6" s="3" customFormat="1" ht="56.45" customHeight="1" x14ac:dyDescent="0.25">
      <c r="A49" s="30"/>
      <c r="B49" s="58" t="s">
        <v>23</v>
      </c>
      <c r="C49" s="84" t="s">
        <v>22</v>
      </c>
      <c r="D49" s="61">
        <v>440754</v>
      </c>
      <c r="E49" s="61">
        <v>547149</v>
      </c>
      <c r="F49" s="61">
        <v>661246</v>
      </c>
    </row>
    <row r="50" spans="1:6" s="3" customFormat="1" ht="83.25" hidden="1" customHeight="1" x14ac:dyDescent="0.25">
      <c r="A50" s="30"/>
      <c r="B50" s="58" t="s">
        <v>215</v>
      </c>
      <c r="C50" s="84" t="s">
        <v>303</v>
      </c>
      <c r="D50" s="61"/>
      <c r="E50" s="61"/>
      <c r="F50" s="61"/>
    </row>
    <row r="51" spans="1:6" s="3" customFormat="1" ht="70.900000000000006" customHeight="1" x14ac:dyDescent="0.25">
      <c r="A51" s="30"/>
      <c r="B51" s="58" t="s">
        <v>24</v>
      </c>
      <c r="C51" s="84" t="s">
        <v>25</v>
      </c>
      <c r="D51" s="61">
        <f>D52</f>
        <v>90000</v>
      </c>
      <c r="E51" s="61">
        <f>E52</f>
        <v>100000</v>
      </c>
      <c r="F51" s="61">
        <f>F52</f>
        <v>130000</v>
      </c>
    </row>
    <row r="52" spans="1:6" s="3" customFormat="1" ht="121.15" customHeight="1" x14ac:dyDescent="0.25">
      <c r="A52" s="30"/>
      <c r="B52" s="58" t="s">
        <v>26</v>
      </c>
      <c r="C52" s="84" t="s">
        <v>184</v>
      </c>
      <c r="D52" s="61">
        <v>90000</v>
      </c>
      <c r="E52" s="61">
        <v>100000</v>
      </c>
      <c r="F52" s="61">
        <v>130000</v>
      </c>
    </row>
    <row r="53" spans="1:6" s="3" customFormat="1" ht="94.5" hidden="1" x14ac:dyDescent="0.25">
      <c r="A53" s="30"/>
      <c r="B53" s="58" t="s">
        <v>216</v>
      </c>
      <c r="C53" s="84" t="s">
        <v>304</v>
      </c>
      <c r="D53" s="61"/>
      <c r="E53" s="61"/>
      <c r="F53" s="61"/>
    </row>
    <row r="54" spans="1:6" s="3" customFormat="1" ht="63" hidden="1" customHeight="1" x14ac:dyDescent="0.25">
      <c r="A54" s="30"/>
      <c r="B54" s="62" t="s">
        <v>27</v>
      </c>
      <c r="C54" s="84" t="s">
        <v>185</v>
      </c>
      <c r="D54" s="61"/>
      <c r="E54" s="61"/>
      <c r="F54" s="61"/>
    </row>
    <row r="55" spans="1:6" s="3" customFormat="1" ht="44.45" customHeight="1" x14ac:dyDescent="0.25">
      <c r="A55" s="30"/>
      <c r="B55" s="56" t="s">
        <v>528</v>
      </c>
      <c r="C55" s="86" t="s">
        <v>28</v>
      </c>
      <c r="D55" s="55">
        <f>D56</f>
        <v>226</v>
      </c>
      <c r="E55" s="55">
        <f>E56</f>
        <v>0</v>
      </c>
      <c r="F55" s="55">
        <f>F56</f>
        <v>0</v>
      </c>
    </row>
    <row r="56" spans="1:6" s="3" customFormat="1" ht="45" customHeight="1" x14ac:dyDescent="0.25">
      <c r="A56" s="30"/>
      <c r="B56" s="58" t="s">
        <v>29</v>
      </c>
      <c r="C56" s="84" t="s">
        <v>28</v>
      </c>
      <c r="D56" s="61">
        <v>226</v>
      </c>
      <c r="E56" s="61">
        <v>0</v>
      </c>
      <c r="F56" s="61">
        <v>0</v>
      </c>
    </row>
    <row r="57" spans="1:6" s="3" customFormat="1" ht="63" hidden="1" x14ac:dyDescent="0.25">
      <c r="A57" s="30"/>
      <c r="B57" s="58" t="s">
        <v>217</v>
      </c>
      <c r="C57" s="84" t="s">
        <v>218</v>
      </c>
      <c r="D57" s="61"/>
      <c r="E57" s="61"/>
      <c r="F57" s="61"/>
    </row>
    <row r="58" spans="1:6" s="5" customFormat="1" ht="33" hidden="1" customHeight="1" x14ac:dyDescent="0.25">
      <c r="A58" s="33"/>
      <c r="B58" s="56" t="s">
        <v>403</v>
      </c>
      <c r="C58" s="86" t="s">
        <v>276</v>
      </c>
      <c r="D58" s="55">
        <f>SUM(D59)</f>
        <v>0</v>
      </c>
      <c r="E58" s="55">
        <f t="shared" ref="E58:F58" si="0">SUM(E59)</f>
        <v>0</v>
      </c>
      <c r="F58" s="55">
        <f t="shared" si="0"/>
        <v>0</v>
      </c>
    </row>
    <row r="59" spans="1:6" s="5" customFormat="1" ht="34.15" hidden="1" customHeight="1" x14ac:dyDescent="0.25">
      <c r="A59" s="33"/>
      <c r="B59" s="58" t="s">
        <v>222</v>
      </c>
      <c r="C59" s="84" t="s">
        <v>276</v>
      </c>
      <c r="D59" s="61">
        <v>0</v>
      </c>
      <c r="E59" s="61">
        <v>0</v>
      </c>
      <c r="F59" s="61">
        <v>0</v>
      </c>
    </row>
    <row r="60" spans="1:6" s="3" customFormat="1" ht="58.15" customHeight="1" x14ac:dyDescent="0.25">
      <c r="A60" s="30"/>
      <c r="B60" s="56" t="s">
        <v>529</v>
      </c>
      <c r="C60" s="86" t="s">
        <v>30</v>
      </c>
      <c r="D60" s="55">
        <f>SUM(D61)</f>
        <v>47603</v>
      </c>
      <c r="E60" s="55">
        <f>SUM(E61)</f>
        <v>36141</v>
      </c>
      <c r="F60" s="55">
        <f>SUM(F61)</f>
        <v>39504</v>
      </c>
    </row>
    <row r="61" spans="1:6" s="3" customFormat="1" ht="69" customHeight="1" x14ac:dyDescent="0.25">
      <c r="A61" s="30"/>
      <c r="B61" s="58" t="s">
        <v>31</v>
      </c>
      <c r="C61" s="84" t="s">
        <v>32</v>
      </c>
      <c r="D61" s="61">
        <v>47603</v>
      </c>
      <c r="E61" s="61">
        <v>36141</v>
      </c>
      <c r="F61" s="61">
        <v>39504</v>
      </c>
    </row>
    <row r="62" spans="1:6" s="3" customFormat="1" ht="89.45" customHeight="1" x14ac:dyDescent="0.25">
      <c r="A62" s="30"/>
      <c r="B62" s="63" t="s">
        <v>404</v>
      </c>
      <c r="C62" s="85" t="s">
        <v>372</v>
      </c>
      <c r="D62" s="55">
        <f>SUM(D63)</f>
        <v>2921</v>
      </c>
      <c r="E62" s="55">
        <f>SUM(E63)</f>
        <v>2983</v>
      </c>
      <c r="F62" s="55">
        <f>SUM(F63)</f>
        <v>3262</v>
      </c>
    </row>
    <row r="63" spans="1:6" s="3" customFormat="1" ht="72.599999999999994" customHeight="1" x14ac:dyDescent="0.25">
      <c r="A63" s="30"/>
      <c r="B63" s="64" t="s">
        <v>399</v>
      </c>
      <c r="C63" s="89" t="s">
        <v>372</v>
      </c>
      <c r="D63" s="61">
        <v>2921</v>
      </c>
      <c r="E63" s="61">
        <v>2983</v>
      </c>
      <c r="F63" s="61">
        <v>3262</v>
      </c>
    </row>
    <row r="64" spans="1:6" s="3" customFormat="1" ht="20.45" customHeight="1" x14ac:dyDescent="0.25">
      <c r="A64" s="30"/>
      <c r="B64" s="56" t="s">
        <v>33</v>
      </c>
      <c r="C64" s="86" t="s">
        <v>34</v>
      </c>
      <c r="D64" s="55">
        <f>D65+D67</f>
        <v>451777</v>
      </c>
      <c r="E64" s="55">
        <f>E65+E67</f>
        <v>421485</v>
      </c>
      <c r="F64" s="55">
        <f>F65+F67</f>
        <v>442816</v>
      </c>
    </row>
    <row r="65" spans="1:6" s="3" customFormat="1" ht="23.45" customHeight="1" x14ac:dyDescent="0.25">
      <c r="A65" s="30"/>
      <c r="B65" s="56" t="s">
        <v>35</v>
      </c>
      <c r="C65" s="86" t="s">
        <v>36</v>
      </c>
      <c r="D65" s="55">
        <f>SUM(D66)</f>
        <v>103201</v>
      </c>
      <c r="E65" s="55">
        <f>SUM(E66)</f>
        <v>136652</v>
      </c>
      <c r="F65" s="55">
        <f>SUM(F66)</f>
        <v>157983</v>
      </c>
    </row>
    <row r="66" spans="1:6" s="3" customFormat="1" ht="87" customHeight="1" x14ac:dyDescent="0.25">
      <c r="A66" s="30"/>
      <c r="B66" s="58" t="s">
        <v>530</v>
      </c>
      <c r="C66" s="84" t="s">
        <v>37</v>
      </c>
      <c r="D66" s="61">
        <v>103201</v>
      </c>
      <c r="E66" s="61">
        <v>136652</v>
      </c>
      <c r="F66" s="61">
        <v>157983</v>
      </c>
    </row>
    <row r="67" spans="1:6" s="3" customFormat="1" ht="20.45" customHeight="1" x14ac:dyDescent="0.25">
      <c r="A67" s="30"/>
      <c r="B67" s="56" t="s">
        <v>38</v>
      </c>
      <c r="C67" s="86" t="s">
        <v>39</v>
      </c>
      <c r="D67" s="55">
        <f>D68+D70</f>
        <v>348576</v>
      </c>
      <c r="E67" s="55">
        <f>E68+E70</f>
        <v>284833</v>
      </c>
      <c r="F67" s="55">
        <f>F68+F70</f>
        <v>284833</v>
      </c>
    </row>
    <row r="68" spans="1:6" s="4" customFormat="1" ht="20.45" customHeight="1" x14ac:dyDescent="0.25">
      <c r="A68" s="34"/>
      <c r="B68" s="58" t="s">
        <v>40</v>
      </c>
      <c r="C68" s="84" t="s">
        <v>41</v>
      </c>
      <c r="D68" s="61">
        <f>D69</f>
        <v>285576</v>
      </c>
      <c r="E68" s="61">
        <f>E69</f>
        <v>218833</v>
      </c>
      <c r="F68" s="61">
        <f>F69</f>
        <v>218833</v>
      </c>
    </row>
    <row r="69" spans="1:6" s="3" customFormat="1" ht="70.150000000000006" customHeight="1" x14ac:dyDescent="0.25">
      <c r="A69" s="30"/>
      <c r="B69" s="58" t="s">
        <v>531</v>
      </c>
      <c r="C69" s="84" t="s">
        <v>42</v>
      </c>
      <c r="D69" s="61">
        <v>285576</v>
      </c>
      <c r="E69" s="61">
        <v>218833</v>
      </c>
      <c r="F69" s="61">
        <v>218833</v>
      </c>
    </row>
    <row r="70" spans="1:6" s="4" customFormat="1" ht="20.45" customHeight="1" x14ac:dyDescent="0.25">
      <c r="A70" s="34"/>
      <c r="B70" s="58" t="s">
        <v>199</v>
      </c>
      <c r="C70" s="84" t="s">
        <v>43</v>
      </c>
      <c r="D70" s="61">
        <f>D71</f>
        <v>63000</v>
      </c>
      <c r="E70" s="61">
        <f>E71</f>
        <v>66000</v>
      </c>
      <c r="F70" s="61">
        <f>F71</f>
        <v>66000</v>
      </c>
    </row>
    <row r="71" spans="1:6" s="3" customFormat="1" ht="74.45" customHeight="1" x14ac:dyDescent="0.25">
      <c r="A71" s="30"/>
      <c r="B71" s="58" t="s">
        <v>44</v>
      </c>
      <c r="C71" s="84" t="s">
        <v>45</v>
      </c>
      <c r="D71" s="61">
        <v>63000</v>
      </c>
      <c r="E71" s="61">
        <v>66000</v>
      </c>
      <c r="F71" s="61">
        <v>66000</v>
      </c>
    </row>
    <row r="72" spans="1:6" s="3" customFormat="1" ht="19.899999999999999" customHeight="1" x14ac:dyDescent="0.25">
      <c r="A72" s="30"/>
      <c r="B72" s="56" t="s">
        <v>46</v>
      </c>
      <c r="C72" s="86" t="s">
        <v>47</v>
      </c>
      <c r="D72" s="55">
        <f>D73+D75</f>
        <v>40015</v>
      </c>
      <c r="E72" s="55">
        <f>E73+E75</f>
        <v>21398</v>
      </c>
      <c r="F72" s="55">
        <f>F73+F75</f>
        <v>22511</v>
      </c>
    </row>
    <row r="73" spans="1:6" s="3" customFormat="1" ht="57" customHeight="1" x14ac:dyDescent="0.25">
      <c r="A73" s="30"/>
      <c r="B73" s="56" t="s">
        <v>48</v>
      </c>
      <c r="C73" s="86" t="s">
        <v>49</v>
      </c>
      <c r="D73" s="55">
        <f>SUM(D74)</f>
        <v>40000</v>
      </c>
      <c r="E73" s="55">
        <f>SUM(E74)</f>
        <v>21398</v>
      </c>
      <c r="F73" s="55">
        <f>SUM(F74)</f>
        <v>22511</v>
      </c>
    </row>
    <row r="74" spans="1:6" s="3" customFormat="1" ht="88.9" customHeight="1" x14ac:dyDescent="0.25">
      <c r="A74" s="30"/>
      <c r="B74" s="58" t="s">
        <v>50</v>
      </c>
      <c r="C74" s="84" t="s">
        <v>51</v>
      </c>
      <c r="D74" s="61">
        <v>40000</v>
      </c>
      <c r="E74" s="61">
        <v>21398</v>
      </c>
      <c r="F74" s="61">
        <v>22511</v>
      </c>
    </row>
    <row r="75" spans="1:6" s="3" customFormat="1" ht="73.150000000000006" customHeight="1" x14ac:dyDescent="0.25">
      <c r="A75" s="30"/>
      <c r="B75" s="56" t="s">
        <v>52</v>
      </c>
      <c r="C75" s="86" t="s">
        <v>53</v>
      </c>
      <c r="D75" s="55">
        <f>SUM(D76)</f>
        <v>15</v>
      </c>
      <c r="E75" s="55">
        <f>SUM(E76)</f>
        <v>0</v>
      </c>
      <c r="F75" s="55">
        <f>SUM(F76)</f>
        <v>0</v>
      </c>
    </row>
    <row r="76" spans="1:6" s="8" customFormat="1" ht="57" customHeight="1" x14ac:dyDescent="0.25">
      <c r="A76" s="35"/>
      <c r="B76" s="58" t="s">
        <v>54</v>
      </c>
      <c r="C76" s="84" t="s">
        <v>55</v>
      </c>
      <c r="D76" s="61">
        <v>15</v>
      </c>
      <c r="E76" s="61">
        <v>0</v>
      </c>
      <c r="F76" s="61">
        <v>0</v>
      </c>
    </row>
    <row r="77" spans="1:6" s="5" customFormat="1" ht="47.25" hidden="1" x14ac:dyDescent="0.25">
      <c r="A77" s="33"/>
      <c r="B77" s="56" t="s">
        <v>189</v>
      </c>
      <c r="C77" s="86" t="s">
        <v>56</v>
      </c>
      <c r="D77" s="55">
        <v>0</v>
      </c>
      <c r="E77" s="55">
        <v>0</v>
      </c>
      <c r="F77" s="55">
        <v>0</v>
      </c>
    </row>
    <row r="78" spans="1:6" s="3" customFormat="1" ht="57" customHeight="1" x14ac:dyDescent="0.25">
      <c r="A78" s="30"/>
      <c r="B78" s="56" t="s">
        <v>57</v>
      </c>
      <c r="C78" s="86" t="s">
        <v>58</v>
      </c>
      <c r="D78" s="55">
        <f>D79+D90+D95</f>
        <v>228005.5</v>
      </c>
      <c r="E78" s="55">
        <f>E79+E90+E95</f>
        <v>213062</v>
      </c>
      <c r="F78" s="55">
        <f>F79+F90+F95</f>
        <v>229562</v>
      </c>
    </row>
    <row r="79" spans="1:6" s="3" customFormat="1" ht="159" customHeight="1" x14ac:dyDescent="0.25">
      <c r="A79" s="30"/>
      <c r="B79" s="56" t="s">
        <v>59</v>
      </c>
      <c r="C79" s="86" t="s">
        <v>60</v>
      </c>
      <c r="D79" s="55">
        <f>D80+D82+D86+D84+D88+D93</f>
        <v>198157.5</v>
      </c>
      <c r="E79" s="55">
        <f t="shared" ref="E79:F79" si="1">E80+E82+E86+E84+E88+E93</f>
        <v>186800</v>
      </c>
      <c r="F79" s="55">
        <f t="shared" si="1"/>
        <v>203500</v>
      </c>
    </row>
    <row r="80" spans="1:6" s="8" customFormat="1" ht="106.9" customHeight="1" x14ac:dyDescent="0.25">
      <c r="A80" s="35"/>
      <c r="B80" s="58" t="s">
        <v>61</v>
      </c>
      <c r="C80" s="84" t="s">
        <v>62</v>
      </c>
      <c r="D80" s="61">
        <f>D81</f>
        <v>130000</v>
      </c>
      <c r="E80" s="61">
        <f>E81</f>
        <v>145000</v>
      </c>
      <c r="F80" s="61">
        <f>F81</f>
        <v>159000</v>
      </c>
    </row>
    <row r="81" spans="1:8" s="8" customFormat="1" ht="138.6" customHeight="1" x14ac:dyDescent="0.25">
      <c r="A81" s="35"/>
      <c r="B81" s="58" t="s">
        <v>405</v>
      </c>
      <c r="C81" s="84" t="s">
        <v>63</v>
      </c>
      <c r="D81" s="61">
        <v>130000</v>
      </c>
      <c r="E81" s="61">
        <v>145000</v>
      </c>
      <c r="F81" s="61">
        <v>159000</v>
      </c>
      <c r="H81" s="15"/>
    </row>
    <row r="82" spans="1:8" s="8" customFormat="1" ht="136.9" customHeight="1" x14ac:dyDescent="0.25">
      <c r="A82" s="35"/>
      <c r="B82" s="58" t="s">
        <v>64</v>
      </c>
      <c r="C82" s="84" t="s">
        <v>65</v>
      </c>
      <c r="D82" s="61">
        <f>D83</f>
        <v>46000</v>
      </c>
      <c r="E82" s="61">
        <f>E83</f>
        <v>21800</v>
      </c>
      <c r="F82" s="61">
        <f>F83</f>
        <v>24000</v>
      </c>
    </row>
    <row r="83" spans="1:8" s="8" customFormat="1" ht="119.45" customHeight="1" x14ac:dyDescent="0.25">
      <c r="A83" s="35"/>
      <c r="B83" s="58" t="s">
        <v>66</v>
      </c>
      <c r="C83" s="84" t="s">
        <v>67</v>
      </c>
      <c r="D83" s="61">
        <v>46000</v>
      </c>
      <c r="E83" s="61">
        <v>21800</v>
      </c>
      <c r="F83" s="61">
        <v>24000</v>
      </c>
    </row>
    <row r="84" spans="1:8" s="8" customFormat="1" ht="145.5" hidden="1" customHeight="1" x14ac:dyDescent="0.25">
      <c r="A84" s="35"/>
      <c r="B84" s="58" t="s">
        <v>68</v>
      </c>
      <c r="C84" s="84" t="s">
        <v>69</v>
      </c>
      <c r="D84" s="61">
        <f>D85</f>
        <v>0</v>
      </c>
      <c r="E84" s="61">
        <f>E85</f>
        <v>0</v>
      </c>
      <c r="F84" s="61">
        <f>F85</f>
        <v>0</v>
      </c>
    </row>
    <row r="85" spans="1:8" s="8" customFormat="1" ht="128.25" hidden="1" customHeight="1" x14ac:dyDescent="0.25">
      <c r="A85" s="35"/>
      <c r="B85" s="58" t="s">
        <v>70</v>
      </c>
      <c r="C85" s="84" t="s">
        <v>71</v>
      </c>
      <c r="D85" s="61">
        <v>0</v>
      </c>
      <c r="E85" s="61"/>
      <c r="F85" s="61"/>
    </row>
    <row r="86" spans="1:8" s="8" customFormat="1" ht="70.150000000000006" customHeight="1" x14ac:dyDescent="0.25">
      <c r="A86" s="35"/>
      <c r="B86" s="58" t="s">
        <v>72</v>
      </c>
      <c r="C86" s="84" t="s">
        <v>73</v>
      </c>
      <c r="D86" s="61">
        <f>D87</f>
        <v>20900</v>
      </c>
      <c r="E86" s="61">
        <f>E87</f>
        <v>20000</v>
      </c>
      <c r="F86" s="61">
        <f>F87</f>
        <v>20500</v>
      </c>
    </row>
    <row r="87" spans="1:8" s="8" customFormat="1" ht="56.45" customHeight="1" x14ac:dyDescent="0.25">
      <c r="A87" s="35"/>
      <c r="B87" s="58" t="s">
        <v>74</v>
      </c>
      <c r="C87" s="84" t="s">
        <v>75</v>
      </c>
      <c r="D87" s="61">
        <v>20900</v>
      </c>
      <c r="E87" s="61">
        <v>20000</v>
      </c>
      <c r="F87" s="61">
        <v>20500</v>
      </c>
    </row>
    <row r="88" spans="1:8" s="8" customFormat="1" ht="186.6" customHeight="1" x14ac:dyDescent="0.25">
      <c r="A88" s="35"/>
      <c r="B88" s="58" t="s">
        <v>406</v>
      </c>
      <c r="C88" s="73" t="s">
        <v>327</v>
      </c>
      <c r="D88" s="61">
        <f>SUM(D89)</f>
        <v>1248</v>
      </c>
      <c r="E88" s="61">
        <f t="shared" ref="E88:F88" si="2">SUM(E89)</f>
        <v>0</v>
      </c>
      <c r="F88" s="61">
        <f t="shared" si="2"/>
        <v>0</v>
      </c>
    </row>
    <row r="89" spans="1:8" s="8" customFormat="1" ht="185.25" customHeight="1" x14ac:dyDescent="0.25">
      <c r="A89" s="35"/>
      <c r="B89" s="58" t="s">
        <v>285</v>
      </c>
      <c r="C89" s="73" t="s">
        <v>327</v>
      </c>
      <c r="D89" s="61">
        <v>1248</v>
      </c>
      <c r="E89" s="61">
        <v>0</v>
      </c>
      <c r="F89" s="61">
        <v>0</v>
      </c>
    </row>
    <row r="90" spans="1:8" s="3" customFormat="1" ht="45" hidden="1" customHeight="1" x14ac:dyDescent="0.25">
      <c r="A90" s="30"/>
      <c r="B90" s="56" t="s">
        <v>76</v>
      </c>
      <c r="C90" s="86" t="s">
        <v>77</v>
      </c>
      <c r="D90" s="55">
        <f>SUM(D91)</f>
        <v>0</v>
      </c>
      <c r="E90" s="55">
        <f>SUM(E91)</f>
        <v>0</v>
      </c>
      <c r="F90" s="55">
        <f>SUM(F91)</f>
        <v>0</v>
      </c>
    </row>
    <row r="91" spans="1:8" s="3" customFormat="1" ht="84.2" hidden="1" customHeight="1" x14ac:dyDescent="0.25">
      <c r="A91" s="30"/>
      <c r="B91" s="58" t="s">
        <v>78</v>
      </c>
      <c r="C91" s="84" t="s">
        <v>79</v>
      </c>
      <c r="D91" s="61">
        <f>D92</f>
        <v>0</v>
      </c>
      <c r="E91" s="61">
        <f>E92</f>
        <v>0</v>
      </c>
      <c r="F91" s="61">
        <f>F92</f>
        <v>0</v>
      </c>
    </row>
    <row r="92" spans="1:8" s="3" customFormat="1" ht="86.25" hidden="1" customHeight="1" x14ac:dyDescent="0.25">
      <c r="A92" s="30"/>
      <c r="B92" s="58" t="s">
        <v>335</v>
      </c>
      <c r="C92" s="84" t="s">
        <v>80</v>
      </c>
      <c r="D92" s="61">
        <v>0</v>
      </c>
      <c r="E92" s="61">
        <v>0</v>
      </c>
      <c r="F92" s="61">
        <v>0</v>
      </c>
    </row>
    <row r="93" spans="1:8" s="3" customFormat="1" ht="176.25" customHeight="1" x14ac:dyDescent="0.25">
      <c r="A93" s="30"/>
      <c r="B93" s="64" t="s">
        <v>502</v>
      </c>
      <c r="C93" s="100" t="s">
        <v>503</v>
      </c>
      <c r="D93" s="61">
        <f>D94</f>
        <v>9.5</v>
      </c>
      <c r="E93" s="61">
        <f>E94</f>
        <v>0</v>
      </c>
      <c r="F93" s="61">
        <f>F94</f>
        <v>0</v>
      </c>
    </row>
    <row r="94" spans="1:8" s="3" customFormat="1" ht="334.9" customHeight="1" x14ac:dyDescent="0.25">
      <c r="A94" s="30"/>
      <c r="B94" s="102" t="s">
        <v>504</v>
      </c>
      <c r="C94" s="100" t="s">
        <v>505</v>
      </c>
      <c r="D94" s="61">
        <v>9.5</v>
      </c>
      <c r="E94" s="61">
        <v>0</v>
      </c>
      <c r="F94" s="61">
        <v>0</v>
      </c>
    </row>
    <row r="95" spans="1:8" s="3" customFormat="1" ht="147.6" customHeight="1" x14ac:dyDescent="0.25">
      <c r="A95" s="30"/>
      <c r="B95" s="56" t="s">
        <v>81</v>
      </c>
      <c r="C95" s="86" t="s">
        <v>296</v>
      </c>
      <c r="D95" s="55">
        <f>SUM(D96+D100)</f>
        <v>29848</v>
      </c>
      <c r="E95" s="55">
        <f>SUM(E96+E100)</f>
        <v>26262</v>
      </c>
      <c r="F95" s="55">
        <f>SUM(F96+F100)</f>
        <v>26062</v>
      </c>
    </row>
    <row r="96" spans="1:8" s="3" customFormat="1" ht="135" customHeight="1" x14ac:dyDescent="0.25">
      <c r="A96" s="30"/>
      <c r="B96" s="58" t="s">
        <v>83</v>
      </c>
      <c r="C96" s="84" t="s">
        <v>82</v>
      </c>
      <c r="D96" s="61">
        <f>SUM(D97:D99)</f>
        <v>22000</v>
      </c>
      <c r="E96" s="61">
        <f>SUM(E97:E99)</f>
        <v>18600</v>
      </c>
      <c r="F96" s="61">
        <f>SUM(F97:F99)</f>
        <v>18400</v>
      </c>
    </row>
    <row r="97" spans="1:14" s="8" customFormat="1" ht="72" customHeight="1" x14ac:dyDescent="0.25">
      <c r="A97" s="35"/>
      <c r="B97" s="58" t="s">
        <v>84</v>
      </c>
      <c r="C97" s="73" t="s">
        <v>305</v>
      </c>
      <c r="D97" s="61">
        <v>20000</v>
      </c>
      <c r="E97" s="61">
        <v>16600</v>
      </c>
      <c r="F97" s="61">
        <v>16400</v>
      </c>
    </row>
    <row r="98" spans="1:14" s="8" customFormat="1" ht="56.45" customHeight="1" x14ac:dyDescent="0.25">
      <c r="A98" s="35"/>
      <c r="B98" s="58" t="s">
        <v>85</v>
      </c>
      <c r="C98" s="84" t="s">
        <v>86</v>
      </c>
      <c r="D98" s="61">
        <v>600</v>
      </c>
      <c r="E98" s="61">
        <v>600</v>
      </c>
      <c r="F98" s="61">
        <v>600</v>
      </c>
    </row>
    <row r="99" spans="1:14" s="8" customFormat="1" ht="124.15" customHeight="1" x14ac:dyDescent="0.25">
      <c r="A99" s="35"/>
      <c r="B99" s="58" t="s">
        <v>87</v>
      </c>
      <c r="C99" s="73" t="s">
        <v>328</v>
      </c>
      <c r="D99" s="61">
        <v>1400</v>
      </c>
      <c r="E99" s="61">
        <v>1400</v>
      </c>
      <c r="F99" s="61">
        <v>1400</v>
      </c>
    </row>
    <row r="100" spans="1:14" s="8" customFormat="1" ht="171" customHeight="1" x14ac:dyDescent="0.25">
      <c r="A100" s="35"/>
      <c r="B100" s="65" t="s">
        <v>301</v>
      </c>
      <c r="C100" s="73" t="s">
        <v>302</v>
      </c>
      <c r="D100" s="61">
        <f>SUM(D101:D103)</f>
        <v>7848</v>
      </c>
      <c r="E100" s="61">
        <f>SUM(E101:E103)</f>
        <v>7662</v>
      </c>
      <c r="F100" s="61">
        <f>SUM(F101:F103)</f>
        <v>7662</v>
      </c>
    </row>
    <row r="101" spans="1:14" s="8" customFormat="1" ht="16.899999999999999" hidden="1" customHeight="1" x14ac:dyDescent="0.25">
      <c r="A101" s="35"/>
      <c r="B101" s="64" t="s">
        <v>407</v>
      </c>
      <c r="C101" s="73" t="s">
        <v>408</v>
      </c>
      <c r="D101" s="61">
        <v>0</v>
      </c>
      <c r="E101" s="61">
        <v>0</v>
      </c>
      <c r="F101" s="61">
        <v>0</v>
      </c>
    </row>
    <row r="102" spans="1:14" s="8" customFormat="1" ht="122.45" customHeight="1" x14ac:dyDescent="0.25">
      <c r="A102" s="35"/>
      <c r="B102" s="64" t="s">
        <v>409</v>
      </c>
      <c r="C102" s="73" t="s">
        <v>410</v>
      </c>
      <c r="D102" s="61">
        <v>878</v>
      </c>
      <c r="E102" s="61">
        <v>878</v>
      </c>
      <c r="F102" s="61">
        <v>878</v>
      </c>
    </row>
    <row r="103" spans="1:14" s="8" customFormat="1" ht="139.15" customHeight="1" x14ac:dyDescent="0.25">
      <c r="A103" s="35"/>
      <c r="B103" s="64" t="s">
        <v>411</v>
      </c>
      <c r="C103" s="73" t="s">
        <v>412</v>
      </c>
      <c r="D103" s="61">
        <v>6970</v>
      </c>
      <c r="E103" s="61">
        <v>6784</v>
      </c>
      <c r="F103" s="61">
        <v>6784</v>
      </c>
    </row>
    <row r="104" spans="1:14" s="3" customFormat="1" ht="42" customHeight="1" x14ac:dyDescent="0.25">
      <c r="A104" s="30"/>
      <c r="B104" s="56" t="s">
        <v>88</v>
      </c>
      <c r="C104" s="86" t="s">
        <v>89</v>
      </c>
      <c r="D104" s="55">
        <f>D105</f>
        <v>1035</v>
      </c>
      <c r="E104" s="55">
        <f>E105</f>
        <v>350</v>
      </c>
      <c r="F104" s="55">
        <f>F105</f>
        <v>350</v>
      </c>
    </row>
    <row r="105" spans="1:14" s="3" customFormat="1" ht="39" customHeight="1" x14ac:dyDescent="0.25">
      <c r="A105" s="30"/>
      <c r="B105" s="56" t="s">
        <v>90</v>
      </c>
      <c r="C105" s="86" t="s">
        <v>91</v>
      </c>
      <c r="D105" s="55">
        <f t="shared" ref="D105" si="3">SUM(D106:D110)</f>
        <v>1035</v>
      </c>
      <c r="E105" s="55">
        <f t="shared" ref="E105" si="4">SUM(E106:E110)</f>
        <v>350</v>
      </c>
      <c r="F105" s="55">
        <f t="shared" ref="F105" si="5">SUM(F106:F110)</f>
        <v>350</v>
      </c>
      <c r="G105" s="24"/>
    </row>
    <row r="106" spans="1:14" s="8" customFormat="1" ht="55.9" customHeight="1" x14ac:dyDescent="0.25">
      <c r="A106" s="35"/>
      <c r="B106" s="58" t="s">
        <v>92</v>
      </c>
      <c r="C106" s="84" t="s">
        <v>93</v>
      </c>
      <c r="D106" s="61">
        <v>125</v>
      </c>
      <c r="E106" s="61">
        <v>100</v>
      </c>
      <c r="F106" s="61">
        <v>100</v>
      </c>
    </row>
    <row r="107" spans="1:14" s="8" customFormat="1" ht="24" hidden="1" customHeight="1" x14ac:dyDescent="0.25">
      <c r="A107" s="35"/>
      <c r="B107" s="66" t="s">
        <v>94</v>
      </c>
      <c r="C107" s="90" t="s">
        <v>95</v>
      </c>
      <c r="D107" s="67"/>
      <c r="E107" s="67"/>
      <c r="F107" s="67"/>
    </row>
    <row r="108" spans="1:14" s="8" customFormat="1" ht="39" customHeight="1" x14ac:dyDescent="0.25">
      <c r="A108" s="35"/>
      <c r="B108" s="58" t="s">
        <v>96</v>
      </c>
      <c r="C108" s="84" t="s">
        <v>97</v>
      </c>
      <c r="D108" s="61">
        <v>867</v>
      </c>
      <c r="E108" s="61">
        <v>250</v>
      </c>
      <c r="F108" s="61">
        <v>250</v>
      </c>
      <c r="G108" s="44"/>
    </row>
    <row r="109" spans="1:14" s="3" customFormat="1" ht="42" customHeight="1" x14ac:dyDescent="0.25">
      <c r="A109" s="30"/>
      <c r="B109" s="58" t="s">
        <v>219</v>
      </c>
      <c r="C109" s="84" t="s">
        <v>220</v>
      </c>
      <c r="D109" s="61">
        <v>43</v>
      </c>
      <c r="E109" s="61">
        <v>0</v>
      </c>
      <c r="F109" s="61">
        <v>0</v>
      </c>
      <c r="G109" s="45"/>
      <c r="H109" s="43"/>
      <c r="N109" s="43"/>
    </row>
    <row r="110" spans="1:14" s="3" customFormat="1" ht="31.5" hidden="1" customHeight="1" x14ac:dyDescent="0.25">
      <c r="A110" s="30"/>
      <c r="B110" s="58" t="s">
        <v>221</v>
      </c>
      <c r="C110" s="84" t="s">
        <v>341</v>
      </c>
      <c r="D110" s="61"/>
      <c r="E110" s="61"/>
      <c r="F110" s="61"/>
      <c r="G110" s="43"/>
    </row>
    <row r="111" spans="1:14" s="3" customFormat="1" ht="56.45" customHeight="1" x14ac:dyDescent="0.25">
      <c r="A111" s="30"/>
      <c r="B111" s="56" t="s">
        <v>98</v>
      </c>
      <c r="C111" s="86" t="s">
        <v>99</v>
      </c>
      <c r="D111" s="55">
        <f>D112+D122</f>
        <v>26453.8</v>
      </c>
      <c r="E111" s="55">
        <f>E112+E122</f>
        <v>5200</v>
      </c>
      <c r="F111" s="55">
        <f>F112+F122</f>
        <v>5200</v>
      </c>
      <c r="G111" s="43"/>
    </row>
    <row r="112" spans="1:14" s="3" customFormat="1" ht="37.9" customHeight="1" x14ac:dyDescent="0.25">
      <c r="A112" s="30"/>
      <c r="B112" s="56" t="s">
        <v>100</v>
      </c>
      <c r="C112" s="86" t="s">
        <v>101</v>
      </c>
      <c r="D112" s="55">
        <f>D113+D114</f>
        <v>12231</v>
      </c>
      <c r="E112" s="55">
        <f t="shared" ref="E112:F112" si="6">E113+E114</f>
        <v>4200</v>
      </c>
      <c r="F112" s="55">
        <f t="shared" si="6"/>
        <v>4200</v>
      </c>
    </row>
    <row r="113" spans="1:6" s="3" customFormat="1" ht="94.5" hidden="1" x14ac:dyDescent="0.25">
      <c r="A113" s="30"/>
      <c r="B113" s="58" t="s">
        <v>455</v>
      </c>
      <c r="C113" s="84" t="s">
        <v>456</v>
      </c>
      <c r="D113" s="61">
        <v>0</v>
      </c>
      <c r="E113" s="61">
        <v>0</v>
      </c>
      <c r="F113" s="61">
        <v>0</v>
      </c>
    </row>
    <row r="114" spans="1:6" s="3" customFormat="1" ht="43.15" customHeight="1" x14ac:dyDescent="0.25">
      <c r="A114" s="30"/>
      <c r="B114" s="58" t="s">
        <v>102</v>
      </c>
      <c r="C114" s="84" t="s">
        <v>103</v>
      </c>
      <c r="D114" s="61">
        <f t="shared" ref="D114" si="7">D115</f>
        <v>12231</v>
      </c>
      <c r="E114" s="61">
        <f t="shared" ref="E114" si="8">E115</f>
        <v>4200</v>
      </c>
      <c r="F114" s="61">
        <f t="shared" ref="F114" si="9">F115</f>
        <v>4200</v>
      </c>
    </row>
    <row r="115" spans="1:6" s="3" customFormat="1" ht="55.15" customHeight="1" x14ac:dyDescent="0.25">
      <c r="A115" s="30"/>
      <c r="B115" s="58" t="s">
        <v>104</v>
      </c>
      <c r="C115" s="84" t="s">
        <v>105</v>
      </c>
      <c r="D115" s="61">
        <f>SUM(D116:D121)</f>
        <v>12231</v>
      </c>
      <c r="E115" s="61">
        <f>SUM(E116:E121)</f>
        <v>4200</v>
      </c>
      <c r="F115" s="61">
        <f>SUM(F116:F121)</f>
        <v>4200</v>
      </c>
    </row>
    <row r="116" spans="1:6" s="3" customFormat="1" ht="45" hidden="1" customHeight="1" x14ac:dyDescent="0.25">
      <c r="A116" s="30"/>
      <c r="B116" s="58"/>
      <c r="C116" s="84"/>
      <c r="D116" s="61"/>
      <c r="E116" s="61"/>
      <c r="F116" s="61"/>
    </row>
    <row r="117" spans="1:6" s="3" customFormat="1" ht="46.5" hidden="1" customHeight="1" x14ac:dyDescent="0.25">
      <c r="A117" s="30"/>
      <c r="B117" s="58"/>
      <c r="C117" s="91"/>
      <c r="D117" s="61"/>
      <c r="E117" s="61"/>
      <c r="F117" s="61"/>
    </row>
    <row r="118" spans="1:6" s="3" customFormat="1" ht="31.9" hidden="1" customHeight="1" x14ac:dyDescent="0.25">
      <c r="A118" s="30"/>
      <c r="B118" s="58" t="s">
        <v>277</v>
      </c>
      <c r="C118" s="84" t="s">
        <v>105</v>
      </c>
      <c r="D118" s="61">
        <v>0</v>
      </c>
      <c r="E118" s="61">
        <v>0</v>
      </c>
      <c r="F118" s="61">
        <v>0</v>
      </c>
    </row>
    <row r="119" spans="1:6" s="8" customFormat="1" ht="39" customHeight="1" x14ac:dyDescent="0.25">
      <c r="A119" s="35"/>
      <c r="B119" s="58" t="s">
        <v>413</v>
      </c>
      <c r="C119" s="84" t="s">
        <v>106</v>
      </c>
      <c r="D119" s="61">
        <v>11231</v>
      </c>
      <c r="E119" s="61">
        <v>3000</v>
      </c>
      <c r="F119" s="61">
        <v>3000</v>
      </c>
    </row>
    <row r="120" spans="1:6" s="8" customFormat="1" ht="57" customHeight="1" x14ac:dyDescent="0.25">
      <c r="A120" s="35"/>
      <c r="B120" s="58" t="s">
        <v>414</v>
      </c>
      <c r="C120" s="84" t="s">
        <v>348</v>
      </c>
      <c r="D120" s="61">
        <v>1000</v>
      </c>
      <c r="E120" s="61">
        <v>1200</v>
      </c>
      <c r="F120" s="61">
        <v>1200</v>
      </c>
    </row>
    <row r="121" spans="1:6" s="3" customFormat="1" ht="51.75" hidden="1" customHeight="1" x14ac:dyDescent="0.25">
      <c r="A121" s="30"/>
      <c r="B121" s="58" t="s">
        <v>415</v>
      </c>
      <c r="C121" s="84" t="s">
        <v>105</v>
      </c>
      <c r="D121" s="61">
        <v>0</v>
      </c>
      <c r="E121" s="61">
        <v>0</v>
      </c>
      <c r="F121" s="61">
        <v>0</v>
      </c>
    </row>
    <row r="122" spans="1:6" s="5" customFormat="1" ht="39" customHeight="1" x14ac:dyDescent="0.25">
      <c r="A122" s="33"/>
      <c r="B122" s="56" t="s">
        <v>107</v>
      </c>
      <c r="C122" s="86" t="s">
        <v>108</v>
      </c>
      <c r="D122" s="55">
        <f>SUM(D123+D125)</f>
        <v>14222.8</v>
      </c>
      <c r="E122" s="55">
        <f>SUM(E123+E125)</f>
        <v>1000</v>
      </c>
      <c r="F122" s="55">
        <f>SUM(F123+F125)</f>
        <v>1000</v>
      </c>
    </row>
    <row r="123" spans="1:6" s="5" customFormat="1" ht="62.25" customHeight="1" x14ac:dyDescent="0.25">
      <c r="A123" s="33"/>
      <c r="B123" s="58" t="s">
        <v>356</v>
      </c>
      <c r="C123" s="84" t="s">
        <v>449</v>
      </c>
      <c r="D123" s="61">
        <f>D124</f>
        <v>151.80000000000001</v>
      </c>
      <c r="E123" s="61">
        <f>E124</f>
        <v>0</v>
      </c>
      <c r="F123" s="61">
        <v>0</v>
      </c>
    </row>
    <row r="124" spans="1:6" s="5" customFormat="1" ht="75.599999999999994" customHeight="1" x14ac:dyDescent="0.25">
      <c r="A124" s="33"/>
      <c r="B124" s="58" t="s">
        <v>416</v>
      </c>
      <c r="C124" s="84" t="s">
        <v>355</v>
      </c>
      <c r="D124" s="61">
        <v>151.80000000000001</v>
      </c>
      <c r="E124" s="61">
        <v>0</v>
      </c>
      <c r="F124" s="61">
        <v>0</v>
      </c>
    </row>
    <row r="125" spans="1:6" s="5" customFormat="1" ht="43.5" customHeight="1" x14ac:dyDescent="0.25">
      <c r="A125" s="33"/>
      <c r="B125" s="58" t="s">
        <v>357</v>
      </c>
      <c r="C125" s="84" t="s">
        <v>450</v>
      </c>
      <c r="D125" s="61">
        <f>SUM(D126:D130)</f>
        <v>14071</v>
      </c>
      <c r="E125" s="61">
        <f>SUM(E126:E128)</f>
        <v>1000</v>
      </c>
      <c r="F125" s="61">
        <f>SUM(F126:F128)</f>
        <v>1000</v>
      </c>
    </row>
    <row r="126" spans="1:6" s="5" customFormat="1" ht="44.45" customHeight="1" x14ac:dyDescent="0.25">
      <c r="A126" s="33"/>
      <c r="B126" s="58" t="s">
        <v>306</v>
      </c>
      <c r="C126" s="84" t="s">
        <v>190</v>
      </c>
      <c r="D126" s="61">
        <v>2736</v>
      </c>
      <c r="E126" s="61">
        <v>0</v>
      </c>
      <c r="F126" s="61">
        <v>0</v>
      </c>
    </row>
    <row r="127" spans="1:6" s="5" customFormat="1" ht="44.45" hidden="1" customHeight="1" x14ac:dyDescent="0.25">
      <c r="A127" s="33"/>
      <c r="B127" s="58" t="s">
        <v>358</v>
      </c>
      <c r="C127" s="84" t="s">
        <v>190</v>
      </c>
      <c r="D127" s="61">
        <v>0</v>
      </c>
      <c r="E127" s="61">
        <v>0</v>
      </c>
      <c r="F127" s="61">
        <v>0</v>
      </c>
    </row>
    <row r="128" spans="1:6" s="8" customFormat="1" ht="41.45" customHeight="1" x14ac:dyDescent="0.25">
      <c r="A128" s="35"/>
      <c r="B128" s="58" t="s">
        <v>307</v>
      </c>
      <c r="C128" s="84" t="s">
        <v>190</v>
      </c>
      <c r="D128" s="61">
        <v>11335</v>
      </c>
      <c r="E128" s="61">
        <v>1000</v>
      </c>
      <c r="F128" s="61">
        <v>1000</v>
      </c>
    </row>
    <row r="129" spans="1:6" s="8" customFormat="1" ht="42.75" hidden="1" customHeight="1" x14ac:dyDescent="0.25">
      <c r="A129" s="35"/>
      <c r="B129" s="58" t="s">
        <v>362</v>
      </c>
      <c r="C129" s="84" t="s">
        <v>190</v>
      </c>
      <c r="D129" s="61">
        <v>0</v>
      </c>
      <c r="E129" s="61">
        <v>0</v>
      </c>
      <c r="F129" s="61">
        <v>0</v>
      </c>
    </row>
    <row r="130" spans="1:6" s="8" customFormat="1" ht="42.75" hidden="1" customHeight="1" x14ac:dyDescent="0.25">
      <c r="A130" s="35"/>
      <c r="B130" s="58" t="s">
        <v>373</v>
      </c>
      <c r="C130" s="84" t="s">
        <v>190</v>
      </c>
      <c r="D130" s="61">
        <v>0</v>
      </c>
      <c r="E130" s="61">
        <v>0</v>
      </c>
      <c r="F130" s="61">
        <v>0</v>
      </c>
    </row>
    <row r="131" spans="1:6" s="3" customFormat="1" ht="38.450000000000003" customHeight="1" x14ac:dyDescent="0.25">
      <c r="A131" s="30"/>
      <c r="B131" s="56" t="s">
        <v>109</v>
      </c>
      <c r="C131" s="86" t="s">
        <v>110</v>
      </c>
      <c r="D131" s="55">
        <f>D134+D137+D132</f>
        <v>102310.2</v>
      </c>
      <c r="E131" s="55">
        <f>E134+E137+E132</f>
        <v>106000</v>
      </c>
      <c r="F131" s="55">
        <f>F134+F137+F132</f>
        <v>114000</v>
      </c>
    </row>
    <row r="132" spans="1:6" s="3" customFormat="1" ht="19.899999999999999" customHeight="1" x14ac:dyDescent="0.25">
      <c r="A132" s="30"/>
      <c r="B132" s="56" t="s">
        <v>417</v>
      </c>
      <c r="C132" s="86" t="s">
        <v>111</v>
      </c>
      <c r="D132" s="55">
        <f>D133</f>
        <v>3226</v>
      </c>
      <c r="E132" s="55">
        <f>E133</f>
        <v>2000</v>
      </c>
      <c r="F132" s="55">
        <f>F133</f>
        <v>2000</v>
      </c>
    </row>
    <row r="133" spans="1:6" s="8" customFormat="1" ht="38.450000000000003" customHeight="1" x14ac:dyDescent="0.25">
      <c r="A133" s="35"/>
      <c r="B133" s="58" t="s">
        <v>112</v>
      </c>
      <c r="C133" s="84" t="s">
        <v>191</v>
      </c>
      <c r="D133" s="61">
        <v>3226</v>
      </c>
      <c r="E133" s="61">
        <v>2000</v>
      </c>
      <c r="F133" s="61">
        <v>2000</v>
      </c>
    </row>
    <row r="134" spans="1:6" s="8" customFormat="1" ht="139.9" customHeight="1" x14ac:dyDescent="0.25">
      <c r="A134" s="35"/>
      <c r="B134" s="56" t="s">
        <v>113</v>
      </c>
      <c r="C134" s="86" t="s">
        <v>114</v>
      </c>
      <c r="D134" s="55">
        <f t="shared" ref="D134:D135" si="10">D135</f>
        <v>46000</v>
      </c>
      <c r="E134" s="55">
        <f>E135</f>
        <v>40000</v>
      </c>
      <c r="F134" s="55">
        <f>F135</f>
        <v>40000</v>
      </c>
    </row>
    <row r="135" spans="1:6" s="8" customFormat="1" ht="152.44999999999999" customHeight="1" x14ac:dyDescent="0.25">
      <c r="A135" s="35"/>
      <c r="B135" s="58" t="s">
        <v>115</v>
      </c>
      <c r="C135" s="84" t="s">
        <v>116</v>
      </c>
      <c r="D135" s="61">
        <f t="shared" si="10"/>
        <v>46000</v>
      </c>
      <c r="E135" s="61">
        <f>E136</f>
        <v>40000</v>
      </c>
      <c r="F135" s="61">
        <f>F136</f>
        <v>40000</v>
      </c>
    </row>
    <row r="136" spans="1:6" s="8" customFormat="1" ht="150.6" customHeight="1" x14ac:dyDescent="0.25">
      <c r="A136" s="35"/>
      <c r="B136" s="58" t="s">
        <v>117</v>
      </c>
      <c r="C136" s="84" t="s">
        <v>118</v>
      </c>
      <c r="D136" s="61">
        <v>46000</v>
      </c>
      <c r="E136" s="61">
        <v>40000</v>
      </c>
      <c r="F136" s="61">
        <v>40000</v>
      </c>
    </row>
    <row r="137" spans="1:6" s="8" customFormat="1" ht="74.45" customHeight="1" x14ac:dyDescent="0.25">
      <c r="A137" s="35"/>
      <c r="B137" s="56" t="s">
        <v>119</v>
      </c>
      <c r="C137" s="86" t="s">
        <v>120</v>
      </c>
      <c r="D137" s="55">
        <f>D138+D140+D142</f>
        <v>53084.2</v>
      </c>
      <c r="E137" s="55">
        <f>E138+E140+E142</f>
        <v>64000</v>
      </c>
      <c r="F137" s="55">
        <f>F138+F140+F142</f>
        <v>72000</v>
      </c>
    </row>
    <row r="138" spans="1:6" s="8" customFormat="1" ht="60.6" customHeight="1" x14ac:dyDescent="0.25">
      <c r="A138" s="35"/>
      <c r="B138" s="58" t="s">
        <v>121</v>
      </c>
      <c r="C138" s="84" t="s">
        <v>122</v>
      </c>
      <c r="D138" s="61">
        <f t="shared" ref="D138" si="11">D139</f>
        <v>25000</v>
      </c>
      <c r="E138" s="61">
        <f t="shared" ref="E138" si="12">E139</f>
        <v>50000</v>
      </c>
      <c r="F138" s="61">
        <f t="shared" ref="F138" si="13">F139</f>
        <v>56000</v>
      </c>
    </row>
    <row r="139" spans="1:6" s="8" customFormat="1" ht="90.6" customHeight="1" x14ac:dyDescent="0.25">
      <c r="A139" s="35"/>
      <c r="B139" s="58" t="s">
        <v>123</v>
      </c>
      <c r="C139" s="84" t="s">
        <v>124</v>
      </c>
      <c r="D139" s="61">
        <v>25000</v>
      </c>
      <c r="E139" s="61">
        <v>50000</v>
      </c>
      <c r="F139" s="61">
        <v>56000</v>
      </c>
    </row>
    <row r="140" spans="1:6" s="4" customFormat="1" ht="91.9" customHeight="1" x14ac:dyDescent="0.25">
      <c r="A140" s="34"/>
      <c r="B140" s="58" t="s">
        <v>192</v>
      </c>
      <c r="C140" s="84" t="s">
        <v>193</v>
      </c>
      <c r="D140" s="61">
        <f>D141</f>
        <v>6084.2</v>
      </c>
      <c r="E140" s="61">
        <f t="shared" ref="E140" si="14">E141</f>
        <v>0</v>
      </c>
      <c r="F140" s="61">
        <f t="shared" ref="F140" si="15">F141</f>
        <v>0</v>
      </c>
    </row>
    <row r="141" spans="1:6" s="4" customFormat="1" ht="93" customHeight="1" x14ac:dyDescent="0.25">
      <c r="A141" s="34"/>
      <c r="B141" s="58" t="s">
        <v>194</v>
      </c>
      <c r="C141" s="84" t="s">
        <v>195</v>
      </c>
      <c r="D141" s="61">
        <v>6084.2</v>
      </c>
      <c r="E141" s="61">
        <v>0</v>
      </c>
      <c r="F141" s="61">
        <v>0</v>
      </c>
    </row>
    <row r="142" spans="1:6" s="9" customFormat="1" ht="121.9" customHeight="1" x14ac:dyDescent="0.25">
      <c r="A142" s="36"/>
      <c r="B142" s="58" t="s">
        <v>125</v>
      </c>
      <c r="C142" s="84" t="s">
        <v>126</v>
      </c>
      <c r="D142" s="61">
        <f t="shared" ref="D142" si="16">D143</f>
        <v>22000</v>
      </c>
      <c r="E142" s="61">
        <f t="shared" ref="E142" si="17">E143</f>
        <v>14000</v>
      </c>
      <c r="F142" s="61">
        <f t="shared" ref="F142" si="18">F143</f>
        <v>16000</v>
      </c>
    </row>
    <row r="143" spans="1:6" s="8" customFormat="1" ht="154.15" customHeight="1" x14ac:dyDescent="0.25">
      <c r="A143" s="35"/>
      <c r="B143" s="58" t="s">
        <v>127</v>
      </c>
      <c r="C143" s="84" t="s">
        <v>128</v>
      </c>
      <c r="D143" s="61">
        <v>22000</v>
      </c>
      <c r="E143" s="61">
        <v>14000</v>
      </c>
      <c r="F143" s="61">
        <v>16000</v>
      </c>
    </row>
    <row r="144" spans="1:6" s="3" customFormat="1" ht="21" customHeight="1" x14ac:dyDescent="0.25">
      <c r="A144" s="30"/>
      <c r="B144" s="56" t="s">
        <v>129</v>
      </c>
      <c r="C144" s="86" t="s">
        <v>130</v>
      </c>
      <c r="D144" s="55">
        <f>SUM(D145:D164)</f>
        <v>7291.4</v>
      </c>
      <c r="E144" s="55">
        <f>SUM(E145:E164)</f>
        <v>5000</v>
      </c>
      <c r="F144" s="55">
        <f>SUM(F145:F164)</f>
        <v>5000</v>
      </c>
    </row>
    <row r="145" spans="1:6" s="3" customFormat="1" ht="70.900000000000006" customHeight="1" x14ac:dyDescent="0.25">
      <c r="A145" s="30"/>
      <c r="B145" s="58" t="s">
        <v>272</v>
      </c>
      <c r="C145" s="84" t="s">
        <v>350</v>
      </c>
      <c r="D145" s="61">
        <v>2509</v>
      </c>
      <c r="E145" s="61">
        <v>2000</v>
      </c>
      <c r="F145" s="61">
        <v>2000</v>
      </c>
    </row>
    <row r="146" spans="1:6" s="3" customFormat="1" ht="126" hidden="1" customHeight="1" x14ac:dyDescent="0.25">
      <c r="A146" s="30"/>
      <c r="B146" s="64" t="s">
        <v>454</v>
      </c>
      <c r="C146" s="89" t="s">
        <v>451</v>
      </c>
      <c r="D146" s="61">
        <v>0</v>
      </c>
      <c r="E146" s="61">
        <v>0</v>
      </c>
      <c r="F146" s="61">
        <v>0</v>
      </c>
    </row>
    <row r="147" spans="1:6" s="3" customFormat="1" ht="127.5" hidden="1" customHeight="1" x14ac:dyDescent="0.25">
      <c r="A147" s="30"/>
      <c r="B147" s="64" t="s">
        <v>325</v>
      </c>
      <c r="C147" s="89" t="s">
        <v>451</v>
      </c>
      <c r="D147" s="61">
        <v>0</v>
      </c>
      <c r="E147" s="61">
        <v>0</v>
      </c>
      <c r="F147" s="61">
        <v>0</v>
      </c>
    </row>
    <row r="148" spans="1:6" s="3" customFormat="1" ht="191.25" hidden="1" customHeight="1" x14ac:dyDescent="0.25">
      <c r="A148" s="30"/>
      <c r="B148" s="58" t="s">
        <v>361</v>
      </c>
      <c r="C148" s="84" t="s">
        <v>270</v>
      </c>
      <c r="D148" s="61">
        <v>0</v>
      </c>
      <c r="E148" s="61">
        <v>0</v>
      </c>
      <c r="F148" s="61">
        <v>0</v>
      </c>
    </row>
    <row r="149" spans="1:6" s="3" customFormat="1" ht="66" hidden="1" customHeight="1" x14ac:dyDescent="0.25">
      <c r="A149" s="30"/>
      <c r="B149" s="58" t="s">
        <v>318</v>
      </c>
      <c r="C149" s="84" t="s">
        <v>271</v>
      </c>
      <c r="D149" s="61"/>
      <c r="E149" s="61"/>
      <c r="F149" s="61"/>
    </row>
    <row r="150" spans="1:6" s="3" customFormat="1" ht="108" customHeight="1" x14ac:dyDescent="0.25">
      <c r="A150" s="30"/>
      <c r="B150" s="64" t="s">
        <v>418</v>
      </c>
      <c r="C150" s="89" t="s">
        <v>359</v>
      </c>
      <c r="D150" s="61">
        <v>3000</v>
      </c>
      <c r="E150" s="61">
        <v>3000</v>
      </c>
      <c r="F150" s="61">
        <v>3000</v>
      </c>
    </row>
    <row r="151" spans="1:6" s="8" customFormat="1" ht="139.15" customHeight="1" x14ac:dyDescent="0.25">
      <c r="A151" s="35"/>
      <c r="B151" s="58" t="s">
        <v>308</v>
      </c>
      <c r="C151" s="84" t="s">
        <v>293</v>
      </c>
      <c r="D151" s="61">
        <v>99</v>
      </c>
      <c r="E151" s="61">
        <v>0</v>
      </c>
      <c r="F151" s="61">
        <v>0</v>
      </c>
    </row>
    <row r="152" spans="1:6" s="8" customFormat="1" ht="125.45" hidden="1" customHeight="1" x14ac:dyDescent="0.25">
      <c r="A152" s="35"/>
      <c r="B152" s="58" t="s">
        <v>378</v>
      </c>
      <c r="C152" s="84" t="s">
        <v>293</v>
      </c>
      <c r="D152" s="68"/>
      <c r="E152" s="68"/>
      <c r="F152" s="68"/>
    </row>
    <row r="153" spans="1:6" s="8" customFormat="1" ht="125.45" hidden="1" customHeight="1" x14ac:dyDescent="0.25">
      <c r="A153" s="35"/>
      <c r="B153" s="58" t="s">
        <v>378</v>
      </c>
      <c r="C153" s="84" t="s">
        <v>293</v>
      </c>
      <c r="D153" s="61">
        <v>0</v>
      </c>
      <c r="E153" s="61">
        <v>0</v>
      </c>
      <c r="F153" s="61">
        <v>0</v>
      </c>
    </row>
    <row r="154" spans="1:6" s="8" customFormat="1" ht="123.75" hidden="1" customHeight="1" x14ac:dyDescent="0.25">
      <c r="A154" s="35"/>
      <c r="B154" s="58" t="s">
        <v>324</v>
      </c>
      <c r="C154" s="84" t="s">
        <v>293</v>
      </c>
      <c r="D154" s="61">
        <v>0</v>
      </c>
      <c r="E154" s="61">
        <v>0</v>
      </c>
      <c r="F154" s="61">
        <v>0</v>
      </c>
    </row>
    <row r="155" spans="1:6" s="8" customFormat="1" ht="123.75" hidden="1" customHeight="1" x14ac:dyDescent="0.25">
      <c r="A155" s="35"/>
      <c r="B155" s="58" t="s">
        <v>376</v>
      </c>
      <c r="C155" s="84" t="s">
        <v>293</v>
      </c>
      <c r="D155" s="61">
        <v>0</v>
      </c>
      <c r="E155" s="61">
        <v>0</v>
      </c>
      <c r="F155" s="61">
        <v>0</v>
      </c>
    </row>
    <row r="156" spans="1:6" s="8" customFormat="1" ht="123.75" hidden="1" customHeight="1" x14ac:dyDescent="0.25">
      <c r="A156" s="35"/>
      <c r="B156" s="58" t="s">
        <v>377</v>
      </c>
      <c r="C156" s="84" t="s">
        <v>293</v>
      </c>
      <c r="D156" s="68"/>
      <c r="E156" s="68"/>
      <c r="F156" s="68"/>
    </row>
    <row r="157" spans="1:6" s="8" customFormat="1" ht="127.5" customHeight="1" x14ac:dyDescent="0.25">
      <c r="A157" s="35"/>
      <c r="B157" s="58" t="s">
        <v>309</v>
      </c>
      <c r="C157" s="84" t="s">
        <v>274</v>
      </c>
      <c r="D157" s="61">
        <v>82.3</v>
      </c>
      <c r="E157" s="61">
        <v>0</v>
      </c>
      <c r="F157" s="61">
        <v>0</v>
      </c>
    </row>
    <row r="158" spans="1:6" s="8" customFormat="1" ht="124.5" customHeight="1" x14ac:dyDescent="0.25">
      <c r="A158" s="35"/>
      <c r="B158" s="58" t="s">
        <v>419</v>
      </c>
      <c r="C158" s="84" t="s">
        <v>274</v>
      </c>
      <c r="D158" s="61">
        <v>872.4</v>
      </c>
      <c r="E158" s="61">
        <v>0</v>
      </c>
      <c r="F158" s="61">
        <v>0</v>
      </c>
    </row>
    <row r="159" spans="1:6" s="8" customFormat="1" ht="125.45" hidden="1" customHeight="1" x14ac:dyDescent="0.25">
      <c r="A159" s="35"/>
      <c r="B159" s="58" t="s">
        <v>310</v>
      </c>
      <c r="C159" s="84" t="s">
        <v>274</v>
      </c>
      <c r="D159" s="61"/>
      <c r="E159" s="61"/>
      <c r="F159" s="61"/>
    </row>
    <row r="160" spans="1:6" s="8" customFormat="1" ht="92.45" customHeight="1" x14ac:dyDescent="0.25">
      <c r="A160" s="35"/>
      <c r="B160" s="58" t="s">
        <v>311</v>
      </c>
      <c r="C160" s="84" t="s">
        <v>273</v>
      </c>
      <c r="D160" s="61">
        <v>10</v>
      </c>
      <c r="E160" s="61">
        <v>0</v>
      </c>
      <c r="F160" s="61">
        <v>0</v>
      </c>
    </row>
    <row r="161" spans="1:6" s="8" customFormat="1" ht="94.9" customHeight="1" x14ac:dyDescent="0.25">
      <c r="A161" s="35"/>
      <c r="B161" s="64" t="s">
        <v>291</v>
      </c>
      <c r="C161" s="89" t="s">
        <v>292</v>
      </c>
      <c r="D161" s="61">
        <v>400</v>
      </c>
      <c r="E161" s="61">
        <v>0</v>
      </c>
      <c r="F161" s="61">
        <v>0</v>
      </c>
    </row>
    <row r="162" spans="1:6" s="8" customFormat="1" ht="156" customHeight="1" x14ac:dyDescent="0.25">
      <c r="A162" s="35"/>
      <c r="B162" s="64" t="s">
        <v>420</v>
      </c>
      <c r="C162" s="89" t="s">
        <v>421</v>
      </c>
      <c r="D162" s="61">
        <v>286</v>
      </c>
      <c r="E162" s="61">
        <v>0</v>
      </c>
      <c r="F162" s="61">
        <v>0</v>
      </c>
    </row>
    <row r="163" spans="1:6" s="8" customFormat="1" ht="129" customHeight="1" x14ac:dyDescent="0.25">
      <c r="A163" s="35"/>
      <c r="B163" s="64" t="s">
        <v>526</v>
      </c>
      <c r="C163" s="89" t="s">
        <v>527</v>
      </c>
      <c r="D163" s="61">
        <v>32.700000000000003</v>
      </c>
      <c r="E163" s="61">
        <v>0</v>
      </c>
      <c r="F163" s="61">
        <v>0</v>
      </c>
    </row>
    <row r="164" spans="1:6" s="8" customFormat="1" ht="12.75" hidden="1" customHeight="1" x14ac:dyDescent="0.25">
      <c r="A164" s="35"/>
      <c r="B164" s="64" t="s">
        <v>422</v>
      </c>
      <c r="C164" s="89" t="s">
        <v>452</v>
      </c>
      <c r="D164" s="61">
        <v>0</v>
      </c>
      <c r="E164" s="61">
        <v>0</v>
      </c>
      <c r="F164" s="61">
        <v>0</v>
      </c>
    </row>
    <row r="165" spans="1:6" s="3" customFormat="1" ht="21.6" customHeight="1" x14ac:dyDescent="0.25">
      <c r="A165" s="30"/>
      <c r="B165" s="56" t="s">
        <v>131</v>
      </c>
      <c r="C165" s="86" t="s">
        <v>132</v>
      </c>
      <c r="D165" s="55">
        <f>SUM(D166+D173)</f>
        <v>8434.5</v>
      </c>
      <c r="E165" s="55">
        <f t="shared" ref="E165:F165" si="19">SUM(E166+E173)</f>
        <v>0</v>
      </c>
      <c r="F165" s="55">
        <f t="shared" si="19"/>
        <v>0</v>
      </c>
    </row>
    <row r="166" spans="1:6" s="3" customFormat="1" ht="41.45" customHeight="1" x14ac:dyDescent="0.25">
      <c r="A166" s="30"/>
      <c r="B166" s="58" t="s">
        <v>516</v>
      </c>
      <c r="C166" s="84" t="s">
        <v>133</v>
      </c>
      <c r="D166" s="61">
        <f>SUM(D167:D172)</f>
        <v>8337.5</v>
      </c>
      <c r="E166" s="61">
        <f t="shared" ref="E166:F166" si="20">SUM(E167:E172)</f>
        <v>0</v>
      </c>
      <c r="F166" s="61">
        <f t="shared" si="20"/>
        <v>0</v>
      </c>
    </row>
    <row r="167" spans="1:6" s="8" customFormat="1" ht="42.6" customHeight="1" x14ac:dyDescent="0.25">
      <c r="A167" s="35"/>
      <c r="B167" s="58" t="s">
        <v>495</v>
      </c>
      <c r="C167" s="84" t="s">
        <v>133</v>
      </c>
      <c r="D167" s="61">
        <v>179.3</v>
      </c>
      <c r="E167" s="61">
        <f>SUM(E169:E170)</f>
        <v>0</v>
      </c>
      <c r="F167" s="61">
        <f>SUM(F169:F170)</f>
        <v>0</v>
      </c>
    </row>
    <row r="168" spans="1:6" s="8" customFormat="1" ht="43.15" customHeight="1" x14ac:dyDescent="0.25">
      <c r="A168" s="35"/>
      <c r="B168" s="58" t="s">
        <v>496</v>
      </c>
      <c r="C168" s="84" t="s">
        <v>133</v>
      </c>
      <c r="D168" s="61">
        <v>332.7</v>
      </c>
      <c r="E168" s="61">
        <v>0</v>
      </c>
      <c r="F168" s="61">
        <v>0</v>
      </c>
    </row>
    <row r="169" spans="1:6" s="3" customFormat="1" ht="58.5" hidden="1" customHeight="1" x14ac:dyDescent="0.25">
      <c r="A169" s="30"/>
      <c r="B169" s="58" t="s">
        <v>360</v>
      </c>
      <c r="C169" s="84" t="s">
        <v>134</v>
      </c>
      <c r="D169" s="61">
        <v>0</v>
      </c>
      <c r="E169" s="61">
        <v>0</v>
      </c>
      <c r="F169" s="61">
        <v>0</v>
      </c>
    </row>
    <row r="170" spans="1:6" s="3" customFormat="1" ht="66" hidden="1" customHeight="1" x14ac:dyDescent="0.25">
      <c r="A170" s="30"/>
      <c r="B170" s="58" t="s">
        <v>135</v>
      </c>
      <c r="C170" s="84" t="s">
        <v>136</v>
      </c>
      <c r="D170" s="61">
        <v>0</v>
      </c>
      <c r="E170" s="61">
        <v>0</v>
      </c>
      <c r="F170" s="61">
        <v>0</v>
      </c>
    </row>
    <row r="171" spans="1:6" s="3" customFormat="1" ht="71.45" customHeight="1" x14ac:dyDescent="0.25">
      <c r="A171" s="30"/>
      <c r="B171" s="64" t="s">
        <v>517</v>
      </c>
      <c r="C171" s="84" t="s">
        <v>497</v>
      </c>
      <c r="D171" s="61">
        <v>4280</v>
      </c>
      <c r="E171" s="61">
        <v>0</v>
      </c>
      <c r="F171" s="61">
        <v>0</v>
      </c>
    </row>
    <row r="172" spans="1:6" s="3" customFormat="1" ht="86.45" customHeight="1" x14ac:dyDescent="0.25">
      <c r="A172" s="30"/>
      <c r="B172" s="64" t="s">
        <v>499</v>
      </c>
      <c r="C172" s="84" t="s">
        <v>498</v>
      </c>
      <c r="D172" s="61">
        <v>3545.5</v>
      </c>
      <c r="E172" s="61">
        <v>0</v>
      </c>
      <c r="F172" s="61">
        <v>0</v>
      </c>
    </row>
    <row r="173" spans="1:6" s="3" customFormat="1" ht="21.75" customHeight="1" x14ac:dyDescent="0.25">
      <c r="A173" s="30"/>
      <c r="B173" s="64" t="s">
        <v>330</v>
      </c>
      <c r="C173" s="89" t="s">
        <v>331</v>
      </c>
      <c r="D173" s="61">
        <f>SUM(D174:D179)</f>
        <v>97</v>
      </c>
      <c r="E173" s="61">
        <f t="shared" ref="E173:F173" si="21">SUM(E174:E179)</f>
        <v>0</v>
      </c>
      <c r="F173" s="61">
        <f t="shared" si="21"/>
        <v>0</v>
      </c>
    </row>
    <row r="174" spans="1:6" s="3" customFormat="1" ht="158.25" customHeight="1" x14ac:dyDescent="0.25">
      <c r="A174" s="30"/>
      <c r="B174" s="64" t="s">
        <v>506</v>
      </c>
      <c r="C174" s="95" t="s">
        <v>507</v>
      </c>
      <c r="D174" s="61">
        <v>10</v>
      </c>
      <c r="E174" s="61">
        <v>0</v>
      </c>
      <c r="F174" s="61">
        <v>0</v>
      </c>
    </row>
    <row r="175" spans="1:6" s="3" customFormat="1" ht="78" customHeight="1" x14ac:dyDescent="0.25">
      <c r="A175" s="30"/>
      <c r="B175" s="58" t="s">
        <v>509</v>
      </c>
      <c r="C175" s="103" t="s">
        <v>508</v>
      </c>
      <c r="D175" s="61">
        <v>3</v>
      </c>
      <c r="E175" s="61">
        <v>0</v>
      </c>
      <c r="F175" s="61">
        <v>0</v>
      </c>
    </row>
    <row r="176" spans="1:6" s="3" customFormat="1" ht="76.900000000000006" customHeight="1" x14ac:dyDescent="0.25">
      <c r="A176" s="30"/>
      <c r="B176" s="64" t="s">
        <v>532</v>
      </c>
      <c r="C176" s="100" t="s">
        <v>510</v>
      </c>
      <c r="D176" s="61">
        <v>31.6</v>
      </c>
      <c r="E176" s="61">
        <v>0</v>
      </c>
      <c r="F176" s="61">
        <v>0</v>
      </c>
    </row>
    <row r="177" spans="1:9" s="3" customFormat="1" ht="75" customHeight="1" x14ac:dyDescent="0.25">
      <c r="A177" s="30"/>
      <c r="B177" s="64" t="s">
        <v>511</v>
      </c>
      <c r="C177" s="100" t="s">
        <v>512</v>
      </c>
      <c r="D177" s="61">
        <v>10</v>
      </c>
      <c r="E177" s="61">
        <v>0</v>
      </c>
      <c r="F177" s="61">
        <v>0</v>
      </c>
    </row>
    <row r="178" spans="1:9" s="3" customFormat="1" ht="88.9" customHeight="1" x14ac:dyDescent="0.25">
      <c r="A178" s="30"/>
      <c r="B178" s="64" t="s">
        <v>513</v>
      </c>
      <c r="C178" s="100" t="s">
        <v>514</v>
      </c>
      <c r="D178" s="61">
        <v>4</v>
      </c>
      <c r="E178" s="61">
        <v>0</v>
      </c>
      <c r="F178" s="61">
        <v>0</v>
      </c>
    </row>
    <row r="179" spans="1:9" s="3" customFormat="1" ht="73.900000000000006" customHeight="1" x14ac:dyDescent="0.25">
      <c r="A179" s="30"/>
      <c r="B179" s="64" t="s">
        <v>533</v>
      </c>
      <c r="C179" s="103" t="s">
        <v>515</v>
      </c>
      <c r="D179" s="61">
        <v>38.4</v>
      </c>
      <c r="E179" s="61">
        <v>0</v>
      </c>
      <c r="F179" s="61">
        <v>0</v>
      </c>
    </row>
    <row r="180" spans="1:9" ht="23.45" customHeight="1" x14ac:dyDescent="0.25">
      <c r="B180" s="63" t="s">
        <v>137</v>
      </c>
      <c r="C180" s="85" t="s">
        <v>138</v>
      </c>
      <c r="D180" s="57">
        <f>D181+D324+D328+D334</f>
        <v>2824577.8282899996</v>
      </c>
      <c r="E180" s="57">
        <f>E181+E324+E328+E334</f>
        <v>2427261.5017299997</v>
      </c>
      <c r="F180" s="57">
        <f>F181+F324+F328+F334</f>
        <v>1964787.6037200002</v>
      </c>
    </row>
    <row r="181" spans="1:9" ht="55.15" customHeight="1" x14ac:dyDescent="0.25">
      <c r="B181" s="63" t="s">
        <v>139</v>
      </c>
      <c r="C181" s="85" t="s">
        <v>140</v>
      </c>
      <c r="D181" s="57">
        <f>D182+D183+D270+D303</f>
        <v>2822398.2182899998</v>
      </c>
      <c r="E181" s="57">
        <f>E182+E183+E270+E303</f>
        <v>2427261.5017299997</v>
      </c>
      <c r="F181" s="57">
        <f>F182+F183+F270+F303</f>
        <v>1964787.6037200002</v>
      </c>
    </row>
    <row r="182" spans="1:9" ht="42" hidden="1" customHeight="1" x14ac:dyDescent="0.25">
      <c r="A182" s="38"/>
      <c r="B182" s="63" t="s">
        <v>379</v>
      </c>
      <c r="C182" s="85" t="s">
        <v>380</v>
      </c>
      <c r="D182" s="57">
        <v>0</v>
      </c>
      <c r="E182" s="57">
        <v>0</v>
      </c>
      <c r="F182" s="57">
        <v>0</v>
      </c>
      <c r="G182" s="16"/>
      <c r="H182" s="16"/>
    </row>
    <row r="183" spans="1:9" ht="57.6" customHeight="1" x14ac:dyDescent="0.25">
      <c r="B183" s="63" t="s">
        <v>223</v>
      </c>
      <c r="C183" s="85" t="s">
        <v>141</v>
      </c>
      <c r="D183" s="57">
        <f>SUM(D184+D185+D186+D187+D190+D192+D193+D194+D195+D196+D197+D198+D200+D208+D209+D210+D211+D214)</f>
        <v>689129.11502999999</v>
      </c>
      <c r="E183" s="57">
        <f t="shared" ref="E183:F183" si="22">SUM(E184+E185+E186+E187+E190+E192+E193+E194+E195+E196+E197+E198+E200+E208+E209+E210+E211+E214)</f>
        <v>554536.07872999995</v>
      </c>
      <c r="F183" s="57">
        <f t="shared" si="22"/>
        <v>101517.65972</v>
      </c>
    </row>
    <row r="184" spans="1:9" ht="146.25" customHeight="1" x14ac:dyDescent="0.3">
      <c r="B184" s="64" t="s">
        <v>423</v>
      </c>
      <c r="C184" s="89" t="s">
        <v>160</v>
      </c>
      <c r="D184" s="59">
        <v>43842.42</v>
      </c>
      <c r="E184" s="59">
        <v>0</v>
      </c>
      <c r="F184" s="59">
        <v>0</v>
      </c>
      <c r="H184" s="11"/>
      <c r="I184" s="12"/>
    </row>
    <row r="185" spans="1:9" ht="134.44999999999999" hidden="1" customHeight="1" x14ac:dyDescent="0.25">
      <c r="B185" s="64" t="s">
        <v>424</v>
      </c>
      <c r="C185" s="89" t="s">
        <v>203</v>
      </c>
      <c r="D185" s="59">
        <v>0</v>
      </c>
      <c r="E185" s="59">
        <v>0</v>
      </c>
      <c r="F185" s="59">
        <v>0</v>
      </c>
    </row>
    <row r="186" spans="1:9" ht="167.25" hidden="1" customHeight="1" x14ac:dyDescent="0.25">
      <c r="B186" s="72" t="s">
        <v>425</v>
      </c>
      <c r="C186" s="89" t="s">
        <v>386</v>
      </c>
      <c r="D186" s="59">
        <v>0</v>
      </c>
      <c r="E186" s="59">
        <v>0</v>
      </c>
      <c r="F186" s="59">
        <v>0</v>
      </c>
    </row>
    <row r="187" spans="1:9" ht="145.5" hidden="1" customHeight="1" x14ac:dyDescent="0.25">
      <c r="B187" s="72" t="s">
        <v>426</v>
      </c>
      <c r="C187" s="89" t="s">
        <v>366</v>
      </c>
      <c r="D187" s="59"/>
      <c r="E187" s="59"/>
      <c r="F187" s="59"/>
    </row>
    <row r="188" spans="1:9" ht="84.2" hidden="1" customHeight="1" x14ac:dyDescent="0.25">
      <c r="B188" s="72" t="s">
        <v>224</v>
      </c>
      <c r="C188" s="89" t="s">
        <v>320</v>
      </c>
      <c r="D188" s="69"/>
      <c r="E188" s="70"/>
      <c r="F188" s="70"/>
    </row>
    <row r="189" spans="1:9" ht="62.45" hidden="1" customHeight="1" x14ac:dyDescent="0.25">
      <c r="B189" s="72" t="s">
        <v>225</v>
      </c>
      <c r="C189" s="89" t="s">
        <v>226</v>
      </c>
      <c r="D189" s="69"/>
      <c r="E189" s="71"/>
      <c r="F189" s="71"/>
    </row>
    <row r="190" spans="1:9" ht="157.5" hidden="1" x14ac:dyDescent="0.25">
      <c r="B190" s="65" t="s">
        <v>427</v>
      </c>
      <c r="C190" s="73" t="s">
        <v>312</v>
      </c>
      <c r="D190" s="69"/>
      <c r="E190" s="69"/>
      <c r="F190" s="69"/>
      <c r="G190" s="16"/>
      <c r="H190" s="16"/>
    </row>
    <row r="191" spans="1:9" ht="86.25" hidden="1" customHeight="1" x14ac:dyDescent="0.25">
      <c r="B191" s="72" t="s">
        <v>487</v>
      </c>
      <c r="C191" s="89" t="s">
        <v>321</v>
      </c>
      <c r="D191" s="69">
        <v>0</v>
      </c>
      <c r="E191" s="69">
        <v>0</v>
      </c>
      <c r="F191" s="69">
        <v>0</v>
      </c>
    </row>
    <row r="192" spans="1:9" ht="210.2" hidden="1" customHeight="1" x14ac:dyDescent="0.25">
      <c r="B192" s="65" t="s">
        <v>447</v>
      </c>
      <c r="C192" s="73" t="s">
        <v>313</v>
      </c>
      <c r="D192" s="69"/>
      <c r="E192" s="69"/>
      <c r="F192" s="69"/>
      <c r="G192" s="16"/>
      <c r="H192" s="16"/>
    </row>
    <row r="193" spans="2:10" ht="27" hidden="1" customHeight="1" x14ac:dyDescent="0.25">
      <c r="B193" s="65" t="s">
        <v>428</v>
      </c>
      <c r="C193" s="92" t="s">
        <v>393</v>
      </c>
      <c r="D193" s="59">
        <v>0</v>
      </c>
      <c r="E193" s="59">
        <v>0</v>
      </c>
      <c r="F193" s="59">
        <v>0</v>
      </c>
      <c r="G193" s="16"/>
      <c r="H193" s="16"/>
    </row>
    <row r="194" spans="2:10" ht="104.45" customHeight="1" x14ac:dyDescent="0.25">
      <c r="B194" s="72" t="s">
        <v>429</v>
      </c>
      <c r="C194" s="89" t="s">
        <v>322</v>
      </c>
      <c r="D194" s="59">
        <v>91482.440799999997</v>
      </c>
      <c r="E194" s="59">
        <v>101189.37145000001</v>
      </c>
      <c r="F194" s="59">
        <v>76129.399999999994</v>
      </c>
      <c r="I194" s="2"/>
    </row>
    <row r="195" spans="2:10" ht="105.75" customHeight="1" x14ac:dyDescent="0.25">
      <c r="B195" s="72" t="s">
        <v>430</v>
      </c>
      <c r="C195" s="89" t="s">
        <v>204</v>
      </c>
      <c r="D195" s="59">
        <v>4157.2077900000004</v>
      </c>
      <c r="E195" s="59">
        <v>946.82692999999995</v>
      </c>
      <c r="F195" s="59">
        <v>927.22500000000002</v>
      </c>
    </row>
    <row r="196" spans="2:10" ht="55.9" customHeight="1" x14ac:dyDescent="0.25">
      <c r="B196" s="72" t="s">
        <v>431</v>
      </c>
      <c r="C196" s="89" t="s">
        <v>205</v>
      </c>
      <c r="D196" s="59">
        <v>0</v>
      </c>
      <c r="E196" s="59">
        <v>2856.8</v>
      </c>
      <c r="F196" s="59">
        <v>2903.5</v>
      </c>
    </row>
    <row r="197" spans="2:10" ht="73.150000000000006" customHeight="1" x14ac:dyDescent="0.25">
      <c r="B197" s="72" t="s">
        <v>432</v>
      </c>
      <c r="C197" s="89" t="s">
        <v>227</v>
      </c>
      <c r="D197" s="59">
        <v>3300.4935099999998</v>
      </c>
      <c r="E197" s="59">
        <v>1145.93406</v>
      </c>
      <c r="F197" s="59">
        <v>1145.2857200000001</v>
      </c>
    </row>
    <row r="198" spans="2:10" ht="39" customHeight="1" x14ac:dyDescent="0.25">
      <c r="B198" s="72" t="s">
        <v>433</v>
      </c>
      <c r="C198" s="89" t="s">
        <v>434</v>
      </c>
      <c r="D198" s="59">
        <v>340.91987999999998</v>
      </c>
      <c r="E198" s="59">
        <v>348.16629</v>
      </c>
      <c r="F198" s="59">
        <v>344.24900000000002</v>
      </c>
    </row>
    <row r="199" spans="2:10" ht="6" hidden="1" customHeight="1" x14ac:dyDescent="0.25">
      <c r="B199" s="72" t="s">
        <v>228</v>
      </c>
      <c r="C199" s="89" t="s">
        <v>229</v>
      </c>
      <c r="D199" s="70"/>
      <c r="E199" s="70"/>
      <c r="F199" s="70"/>
    </row>
    <row r="200" spans="2:10" ht="60.6" customHeight="1" x14ac:dyDescent="0.25">
      <c r="B200" s="72" t="s">
        <v>230</v>
      </c>
      <c r="C200" s="105" t="s">
        <v>314</v>
      </c>
      <c r="D200" s="74">
        <f>SUM(D201:D207)</f>
        <v>280534.40000000002</v>
      </c>
      <c r="E200" s="74">
        <f>SUM(E201:E207)</f>
        <v>323442.8</v>
      </c>
      <c r="F200" s="74">
        <f>SUM(F201:F207)</f>
        <v>0</v>
      </c>
    </row>
    <row r="201" spans="2:10" ht="42" hidden="1" customHeight="1" x14ac:dyDescent="0.25">
      <c r="B201" s="72"/>
      <c r="C201" s="89" t="s">
        <v>435</v>
      </c>
      <c r="D201" s="75"/>
      <c r="E201" s="75"/>
      <c r="F201" s="75"/>
    </row>
    <row r="202" spans="2:10" ht="3" hidden="1" customHeight="1" x14ac:dyDescent="0.25">
      <c r="B202" s="114"/>
      <c r="C202" s="89" t="s">
        <v>436</v>
      </c>
      <c r="D202" s="75"/>
      <c r="E202" s="75"/>
      <c r="F202" s="75"/>
    </row>
    <row r="203" spans="2:10" ht="89.45" customHeight="1" x14ac:dyDescent="0.25">
      <c r="B203" s="116"/>
      <c r="C203" s="93" t="s">
        <v>437</v>
      </c>
      <c r="D203" s="74">
        <v>271249.69</v>
      </c>
      <c r="E203" s="74">
        <v>190804</v>
      </c>
      <c r="F203" s="74">
        <v>0</v>
      </c>
      <c r="G203" s="16"/>
    </row>
    <row r="204" spans="2:10" ht="109.15" customHeight="1" x14ac:dyDescent="0.25">
      <c r="B204" s="115"/>
      <c r="C204" s="89" t="s">
        <v>472</v>
      </c>
      <c r="D204" s="74">
        <v>9284.7099999999991</v>
      </c>
      <c r="E204" s="74">
        <v>132638.79999999999</v>
      </c>
      <c r="F204" s="74">
        <v>0</v>
      </c>
      <c r="G204" s="16"/>
      <c r="H204" s="2"/>
    </row>
    <row r="205" spans="2:10" ht="42" hidden="1" customHeight="1" x14ac:dyDescent="0.25">
      <c r="B205" s="72"/>
      <c r="C205" s="89" t="s">
        <v>315</v>
      </c>
      <c r="D205" s="75"/>
      <c r="E205" s="75"/>
      <c r="F205" s="75"/>
      <c r="G205" s="16"/>
      <c r="H205" s="2"/>
    </row>
    <row r="206" spans="2:10" ht="27.75" hidden="1" customHeight="1" x14ac:dyDescent="0.25">
      <c r="B206" s="72"/>
      <c r="C206" s="89" t="s">
        <v>326</v>
      </c>
      <c r="D206" s="69"/>
      <c r="E206" s="69"/>
      <c r="F206" s="69"/>
      <c r="I206" s="2"/>
      <c r="J206" s="2"/>
    </row>
    <row r="207" spans="2:10" ht="30" hidden="1" customHeight="1" x14ac:dyDescent="0.25">
      <c r="B207" s="72"/>
      <c r="C207" s="89" t="s">
        <v>334</v>
      </c>
      <c r="D207" s="69"/>
      <c r="E207" s="69"/>
      <c r="F207" s="69"/>
      <c r="I207" s="2"/>
      <c r="J207" s="2"/>
    </row>
    <row r="208" spans="2:10" ht="19.149999999999999" hidden="1" customHeight="1" x14ac:dyDescent="0.25">
      <c r="B208" s="64" t="s">
        <v>231</v>
      </c>
      <c r="C208" s="89" t="s">
        <v>232</v>
      </c>
      <c r="D208" s="59"/>
      <c r="E208" s="59"/>
      <c r="F208" s="59"/>
    </row>
    <row r="209" spans="2:10" ht="72.599999999999994" customHeight="1" x14ac:dyDescent="0.25">
      <c r="B209" s="72" t="s">
        <v>473</v>
      </c>
      <c r="C209" s="89" t="s">
        <v>474</v>
      </c>
      <c r="D209" s="59">
        <v>492.8</v>
      </c>
      <c r="E209" s="59">
        <v>0</v>
      </c>
      <c r="F209" s="59">
        <v>0</v>
      </c>
    </row>
    <row r="210" spans="2:10" ht="120.6" hidden="1" customHeight="1" x14ac:dyDescent="0.25">
      <c r="B210" s="64" t="s">
        <v>394</v>
      </c>
      <c r="C210" s="92" t="s">
        <v>395</v>
      </c>
      <c r="D210" s="59">
        <v>0</v>
      </c>
      <c r="E210" s="59">
        <v>0</v>
      </c>
      <c r="F210" s="59">
        <v>0</v>
      </c>
    </row>
    <row r="211" spans="2:10" ht="54.6" hidden="1" customHeight="1" x14ac:dyDescent="0.25">
      <c r="B211" s="72" t="s">
        <v>233</v>
      </c>
      <c r="C211" s="89" t="s">
        <v>159</v>
      </c>
      <c r="D211" s="59">
        <f>SUM(D212:D213)</f>
        <v>0</v>
      </c>
      <c r="E211" s="59">
        <f>SUM(E212:E213)</f>
        <v>0</v>
      </c>
      <c r="F211" s="59">
        <f>SUM(F212:F213)</f>
        <v>0</v>
      </c>
    </row>
    <row r="212" spans="2:10" ht="52.9" hidden="1" customHeight="1" x14ac:dyDescent="0.25">
      <c r="B212" s="134"/>
      <c r="C212" s="89" t="s">
        <v>268</v>
      </c>
      <c r="D212" s="59">
        <v>0</v>
      </c>
      <c r="E212" s="59">
        <v>0</v>
      </c>
      <c r="F212" s="59">
        <v>0</v>
      </c>
    </row>
    <row r="213" spans="2:10" ht="72.599999999999994" hidden="1" customHeight="1" x14ac:dyDescent="0.25">
      <c r="B213" s="134"/>
      <c r="C213" s="89" t="s">
        <v>234</v>
      </c>
      <c r="D213" s="59"/>
      <c r="E213" s="59"/>
      <c r="F213" s="59"/>
    </row>
    <row r="214" spans="2:10" ht="43.15" customHeight="1" x14ac:dyDescent="0.25">
      <c r="B214" s="64" t="s">
        <v>235</v>
      </c>
      <c r="C214" s="89" t="s">
        <v>142</v>
      </c>
      <c r="D214" s="59">
        <f>SUM(D215:D269)</f>
        <v>264978.43304999999</v>
      </c>
      <c r="E214" s="59">
        <f>SUM(E215:E269)</f>
        <v>124606.18</v>
      </c>
      <c r="F214" s="59">
        <f>SUM(F215:F269)</f>
        <v>20068</v>
      </c>
    </row>
    <row r="215" spans="2:10" ht="191.25" hidden="1" customHeight="1" x14ac:dyDescent="0.25">
      <c r="B215" s="64"/>
      <c r="C215" s="89" t="s">
        <v>284</v>
      </c>
      <c r="D215" s="59"/>
      <c r="E215" s="59"/>
      <c r="F215" s="59"/>
      <c r="G215" s="2"/>
      <c r="H215" s="2"/>
      <c r="I215" s="2"/>
      <c r="J215" s="2"/>
    </row>
    <row r="216" spans="2:10" ht="102.75" hidden="1" customHeight="1" x14ac:dyDescent="0.25">
      <c r="B216" s="81"/>
      <c r="C216" s="84" t="s">
        <v>352</v>
      </c>
      <c r="D216" s="59">
        <v>0</v>
      </c>
      <c r="E216" s="59">
        <v>0</v>
      </c>
      <c r="F216" s="59">
        <v>0</v>
      </c>
    </row>
    <row r="217" spans="2:10" ht="62.45" hidden="1" customHeight="1" x14ac:dyDescent="0.25">
      <c r="B217" s="64"/>
      <c r="C217" s="84" t="s">
        <v>323</v>
      </c>
      <c r="D217" s="69"/>
      <c r="E217" s="69"/>
      <c r="F217" s="69"/>
      <c r="G217" s="16"/>
      <c r="H217" s="17"/>
    </row>
    <row r="218" spans="2:10" ht="83.25" hidden="1" customHeight="1" x14ac:dyDescent="0.25">
      <c r="B218" s="64"/>
      <c r="C218" s="84" t="s">
        <v>267</v>
      </c>
      <c r="D218" s="69"/>
      <c r="E218" s="69"/>
      <c r="F218" s="69"/>
    </row>
    <row r="219" spans="2:10" ht="45.75" hidden="1" customHeight="1" x14ac:dyDescent="0.25">
      <c r="B219" s="101"/>
      <c r="C219" s="89" t="s">
        <v>206</v>
      </c>
      <c r="D219" s="69"/>
      <c r="E219" s="69"/>
      <c r="F219" s="69"/>
    </row>
    <row r="220" spans="2:10" ht="72" customHeight="1" x14ac:dyDescent="0.25">
      <c r="B220" s="77"/>
      <c r="C220" s="93" t="s">
        <v>438</v>
      </c>
      <c r="D220" s="59">
        <v>90928.899000000005</v>
      </c>
      <c r="E220" s="59">
        <v>0</v>
      </c>
      <c r="F220" s="59">
        <v>0</v>
      </c>
    </row>
    <row r="221" spans="2:10" ht="112.7" hidden="1" customHeight="1" x14ac:dyDescent="0.25">
      <c r="B221" s="125"/>
      <c r="C221" s="117" t="s">
        <v>294</v>
      </c>
      <c r="D221" s="69"/>
      <c r="E221" s="69"/>
      <c r="F221" s="69"/>
    </row>
    <row r="222" spans="2:10" ht="28.9" hidden="1" customHeight="1" x14ac:dyDescent="0.25">
      <c r="B222" s="77"/>
      <c r="C222" s="93" t="s">
        <v>280</v>
      </c>
      <c r="D222" s="69"/>
      <c r="E222" s="76"/>
      <c r="F222" s="76"/>
    </row>
    <row r="223" spans="2:10" ht="57.6" customHeight="1" x14ac:dyDescent="0.25">
      <c r="B223" s="77"/>
      <c r="C223" s="118" t="s">
        <v>387</v>
      </c>
      <c r="D223" s="59">
        <v>69674.720000000001</v>
      </c>
      <c r="E223" s="59">
        <v>92295.81</v>
      </c>
      <c r="F223" s="59">
        <v>0</v>
      </c>
    </row>
    <row r="224" spans="2:10" ht="125.25" hidden="1" customHeight="1" x14ac:dyDescent="0.25">
      <c r="B224" s="77"/>
      <c r="C224" s="119" t="s">
        <v>342</v>
      </c>
      <c r="D224" s="59">
        <v>0</v>
      </c>
      <c r="E224" s="59">
        <v>0</v>
      </c>
      <c r="F224" s="59">
        <v>0</v>
      </c>
      <c r="H224" s="13"/>
      <c r="I224" s="2"/>
    </row>
    <row r="225" spans="2:10" ht="25.5" hidden="1" customHeight="1" x14ac:dyDescent="0.25">
      <c r="B225" s="125"/>
      <c r="C225" s="120" t="s">
        <v>279</v>
      </c>
      <c r="D225" s="69"/>
      <c r="E225" s="69"/>
      <c r="F225" s="69"/>
    </row>
    <row r="226" spans="2:10" ht="64.5" hidden="1" customHeight="1" x14ac:dyDescent="0.25">
      <c r="B226" s="77"/>
      <c r="C226" s="120" t="s">
        <v>439</v>
      </c>
      <c r="D226" s="59">
        <v>0</v>
      </c>
      <c r="E226" s="59">
        <v>0</v>
      </c>
      <c r="F226" s="59">
        <v>0</v>
      </c>
      <c r="I226" s="2"/>
    </row>
    <row r="227" spans="2:10" ht="84.75" hidden="1" customHeight="1" x14ac:dyDescent="0.25">
      <c r="B227" s="125"/>
      <c r="C227" s="93" t="s">
        <v>207</v>
      </c>
      <c r="D227" s="71"/>
      <c r="E227" s="76"/>
      <c r="F227" s="76"/>
      <c r="G227" s="10"/>
      <c r="H227" s="10"/>
      <c r="I227" s="10"/>
      <c r="J227" s="10"/>
    </row>
    <row r="228" spans="2:10" ht="84.75" hidden="1" customHeight="1" x14ac:dyDescent="0.25">
      <c r="B228" s="77"/>
      <c r="C228" s="93" t="s">
        <v>275</v>
      </c>
      <c r="D228" s="69"/>
      <c r="E228" s="69"/>
      <c r="F228" s="69"/>
      <c r="H228" s="22"/>
    </row>
    <row r="229" spans="2:10" ht="103.7" hidden="1" customHeight="1" x14ac:dyDescent="0.25">
      <c r="B229" s="125"/>
      <c r="C229" s="93" t="s">
        <v>281</v>
      </c>
      <c r="D229" s="69"/>
      <c r="E229" s="69"/>
      <c r="F229" s="69"/>
    </row>
    <row r="230" spans="2:10" ht="68.25" hidden="1" customHeight="1" x14ac:dyDescent="0.25">
      <c r="B230" s="77"/>
      <c r="C230" s="93" t="s">
        <v>353</v>
      </c>
      <c r="D230" s="59">
        <v>0</v>
      </c>
      <c r="E230" s="59">
        <v>0</v>
      </c>
      <c r="F230" s="59">
        <v>0</v>
      </c>
    </row>
    <row r="231" spans="2:10" ht="83.25" hidden="1" customHeight="1" x14ac:dyDescent="0.25">
      <c r="B231" s="125"/>
      <c r="C231" s="93" t="s">
        <v>161</v>
      </c>
      <c r="D231" s="59"/>
      <c r="E231" s="59"/>
      <c r="F231" s="59"/>
    </row>
    <row r="232" spans="2:10" ht="126.75" hidden="1" customHeight="1" x14ac:dyDescent="0.25">
      <c r="B232" s="125"/>
      <c r="C232" s="93" t="s">
        <v>162</v>
      </c>
      <c r="D232" s="59"/>
      <c r="E232" s="59"/>
      <c r="F232" s="59"/>
    </row>
    <row r="233" spans="2:10" ht="146.25" hidden="1" customHeight="1" x14ac:dyDescent="0.25">
      <c r="B233" s="125"/>
      <c r="C233" s="93" t="s">
        <v>236</v>
      </c>
      <c r="D233" s="59"/>
      <c r="E233" s="59"/>
      <c r="F233" s="59"/>
    </row>
    <row r="234" spans="2:10" ht="187.5" hidden="1" customHeight="1" x14ac:dyDescent="0.25">
      <c r="B234" s="125"/>
      <c r="C234" s="93" t="s">
        <v>208</v>
      </c>
      <c r="D234" s="59"/>
      <c r="E234" s="59"/>
      <c r="F234" s="59"/>
    </row>
    <row r="235" spans="2:10" ht="106.5" hidden="1" customHeight="1" x14ac:dyDescent="0.25">
      <c r="B235" s="125"/>
      <c r="C235" s="93" t="s">
        <v>237</v>
      </c>
      <c r="D235" s="59"/>
      <c r="E235" s="59"/>
      <c r="F235" s="59"/>
    </row>
    <row r="236" spans="2:10" ht="121.7" hidden="1" customHeight="1" x14ac:dyDescent="0.25">
      <c r="B236" s="125"/>
      <c r="C236" s="93" t="s">
        <v>157</v>
      </c>
      <c r="D236" s="59"/>
      <c r="E236" s="59"/>
      <c r="F236" s="59"/>
    </row>
    <row r="237" spans="2:10" ht="63.75" hidden="1" customHeight="1" x14ac:dyDescent="0.25">
      <c r="B237" s="125"/>
      <c r="C237" s="93" t="s">
        <v>163</v>
      </c>
      <c r="D237" s="59"/>
      <c r="E237" s="59"/>
      <c r="F237" s="59"/>
    </row>
    <row r="238" spans="2:10" ht="121.7" hidden="1" customHeight="1" x14ac:dyDescent="0.25">
      <c r="B238" s="125"/>
      <c r="C238" s="93" t="s">
        <v>164</v>
      </c>
      <c r="D238" s="59"/>
      <c r="E238" s="59"/>
      <c r="F238" s="59"/>
    </row>
    <row r="239" spans="2:10" ht="86.25" hidden="1" customHeight="1" x14ac:dyDescent="0.25">
      <c r="B239" s="125"/>
      <c r="C239" s="93" t="s">
        <v>165</v>
      </c>
      <c r="D239" s="59"/>
      <c r="E239" s="59"/>
      <c r="F239" s="59"/>
    </row>
    <row r="240" spans="2:10" ht="66.2" hidden="1" customHeight="1" x14ac:dyDescent="0.25">
      <c r="B240" s="125"/>
      <c r="C240" s="93" t="s">
        <v>166</v>
      </c>
      <c r="D240" s="59"/>
      <c r="E240" s="59"/>
      <c r="F240" s="59"/>
    </row>
    <row r="241" spans="2:8" ht="61.5" hidden="1" customHeight="1" x14ac:dyDescent="0.25">
      <c r="B241" s="77"/>
      <c r="C241" s="93" t="s">
        <v>440</v>
      </c>
      <c r="D241" s="59">
        <v>0</v>
      </c>
      <c r="E241" s="59">
        <v>0</v>
      </c>
      <c r="F241" s="59">
        <v>0</v>
      </c>
      <c r="H241" s="16"/>
    </row>
    <row r="242" spans="2:8" ht="60" customHeight="1" x14ac:dyDescent="0.25">
      <c r="B242" s="77"/>
      <c r="C242" s="121" t="s">
        <v>298</v>
      </c>
      <c r="D242" s="59">
        <v>11571</v>
      </c>
      <c r="E242" s="59">
        <v>0</v>
      </c>
      <c r="F242" s="59">
        <v>0</v>
      </c>
      <c r="H242" s="2"/>
    </row>
    <row r="243" spans="2:8" ht="108" customHeight="1" x14ac:dyDescent="0.25">
      <c r="B243" s="77"/>
      <c r="C243" s="93" t="s">
        <v>167</v>
      </c>
      <c r="D243" s="59">
        <v>7340</v>
      </c>
      <c r="E243" s="59">
        <v>14030</v>
      </c>
      <c r="F243" s="59">
        <v>14030</v>
      </c>
    </row>
    <row r="244" spans="2:8" ht="81" hidden="1" customHeight="1" x14ac:dyDescent="0.25">
      <c r="B244" s="125"/>
      <c r="C244" s="93" t="s">
        <v>143</v>
      </c>
      <c r="D244" s="69"/>
      <c r="E244" s="69"/>
      <c r="F244" s="69"/>
    </row>
    <row r="245" spans="2:8" ht="49.5" customHeight="1" x14ac:dyDescent="0.25">
      <c r="B245" s="77"/>
      <c r="C245" s="93" t="s">
        <v>168</v>
      </c>
      <c r="D245" s="59">
        <v>5753</v>
      </c>
      <c r="E245" s="59">
        <v>5991</v>
      </c>
      <c r="F245" s="59">
        <v>6038</v>
      </c>
    </row>
    <row r="246" spans="2:8" ht="85.7" hidden="1" customHeight="1" x14ac:dyDescent="0.25">
      <c r="B246" s="125"/>
      <c r="C246" s="93" t="s">
        <v>209</v>
      </c>
      <c r="D246" s="69"/>
      <c r="E246" s="69"/>
      <c r="F246" s="69"/>
    </row>
    <row r="247" spans="2:8" ht="102.75" hidden="1" customHeight="1" x14ac:dyDescent="0.25">
      <c r="B247" s="125"/>
      <c r="C247" s="93" t="s">
        <v>238</v>
      </c>
      <c r="D247" s="59"/>
      <c r="E247" s="59"/>
      <c r="F247" s="59"/>
    </row>
    <row r="248" spans="2:8" ht="148.69999999999999" hidden="1" customHeight="1" x14ac:dyDescent="0.25">
      <c r="B248" s="125"/>
      <c r="C248" s="93" t="s">
        <v>169</v>
      </c>
      <c r="D248" s="59"/>
      <c r="E248" s="59"/>
      <c r="F248" s="59"/>
    </row>
    <row r="249" spans="2:8" ht="213" hidden="1" customHeight="1" x14ac:dyDescent="0.25">
      <c r="B249" s="77"/>
      <c r="C249" s="93" t="s">
        <v>344</v>
      </c>
      <c r="D249" s="69"/>
      <c r="E249" s="69"/>
      <c r="F249" s="69"/>
      <c r="G249" s="16"/>
      <c r="H249" s="18"/>
    </row>
    <row r="250" spans="2:8" ht="146.25" hidden="1" customHeight="1" x14ac:dyDescent="0.25">
      <c r="B250" s="125"/>
      <c r="C250" s="93" t="s">
        <v>170</v>
      </c>
      <c r="D250" s="59"/>
      <c r="E250" s="59"/>
      <c r="F250" s="59"/>
    </row>
    <row r="251" spans="2:8" ht="39.75" hidden="1" customHeight="1" x14ac:dyDescent="0.25">
      <c r="B251" s="77"/>
      <c r="C251" s="93" t="s">
        <v>239</v>
      </c>
      <c r="D251" s="69"/>
      <c r="E251" s="69"/>
      <c r="F251" s="69"/>
    </row>
    <row r="252" spans="2:8" ht="79.5" hidden="1" customHeight="1" x14ac:dyDescent="0.25">
      <c r="B252" s="125"/>
      <c r="C252" s="93" t="s">
        <v>171</v>
      </c>
      <c r="D252" s="59"/>
      <c r="E252" s="59"/>
      <c r="F252" s="59"/>
    </row>
    <row r="253" spans="2:8" ht="84.75" hidden="1" customHeight="1" x14ac:dyDescent="0.25">
      <c r="B253" s="125"/>
      <c r="C253" s="93" t="s">
        <v>210</v>
      </c>
      <c r="D253" s="59"/>
      <c r="E253" s="59"/>
      <c r="F253" s="59"/>
    </row>
    <row r="254" spans="2:8" ht="42" hidden="1" customHeight="1" x14ac:dyDescent="0.25">
      <c r="B254" s="77"/>
      <c r="C254" s="93" t="s">
        <v>351</v>
      </c>
      <c r="D254" s="69"/>
      <c r="E254" s="59"/>
      <c r="F254" s="59"/>
    </row>
    <row r="255" spans="2:8" ht="127.5" hidden="1" customHeight="1" x14ac:dyDescent="0.25">
      <c r="B255" s="125"/>
      <c r="C255" s="93" t="s">
        <v>211</v>
      </c>
      <c r="D255" s="59"/>
      <c r="E255" s="59"/>
      <c r="F255" s="59"/>
    </row>
    <row r="256" spans="2:8" ht="131.25" hidden="1" customHeight="1" x14ac:dyDescent="0.25">
      <c r="B256" s="125"/>
      <c r="C256" s="93" t="s">
        <v>212</v>
      </c>
      <c r="D256" s="59"/>
      <c r="E256" s="59"/>
      <c r="F256" s="59"/>
    </row>
    <row r="257" spans="2:9" ht="124.5" hidden="1" customHeight="1" x14ac:dyDescent="0.25">
      <c r="B257" s="125"/>
      <c r="C257" s="93" t="s">
        <v>213</v>
      </c>
      <c r="D257" s="59"/>
      <c r="E257" s="59"/>
      <c r="F257" s="59"/>
    </row>
    <row r="258" spans="2:9" ht="60.75" hidden="1" customHeight="1" x14ac:dyDescent="0.25">
      <c r="B258" s="125"/>
      <c r="C258" s="122" t="s">
        <v>240</v>
      </c>
      <c r="D258" s="71"/>
      <c r="E258" s="76"/>
      <c r="F258" s="76"/>
    </row>
    <row r="259" spans="2:9" ht="42.75" hidden="1" customHeight="1" x14ac:dyDescent="0.25">
      <c r="B259" s="125"/>
      <c r="C259" s="122" t="s">
        <v>241</v>
      </c>
      <c r="D259" s="59"/>
      <c r="E259" s="59"/>
      <c r="F259" s="59"/>
    </row>
    <row r="260" spans="2:9" ht="123.75" hidden="1" customHeight="1" x14ac:dyDescent="0.25">
      <c r="B260" s="125"/>
      <c r="C260" s="93" t="s">
        <v>283</v>
      </c>
      <c r="D260" s="71"/>
      <c r="E260" s="76"/>
      <c r="F260" s="76"/>
    </row>
    <row r="261" spans="2:9" ht="43.5" hidden="1" customHeight="1" x14ac:dyDescent="0.25">
      <c r="B261" s="125"/>
      <c r="C261" s="93" t="s">
        <v>269</v>
      </c>
      <c r="D261" s="71"/>
      <c r="E261" s="71"/>
      <c r="F261" s="71"/>
    </row>
    <row r="262" spans="2:9" ht="45.75" hidden="1" customHeight="1" x14ac:dyDescent="0.25">
      <c r="B262" s="125"/>
      <c r="C262" s="93" t="s">
        <v>278</v>
      </c>
      <c r="D262" s="76"/>
      <c r="E262" s="76"/>
      <c r="F262" s="76"/>
    </row>
    <row r="263" spans="2:9" ht="56.45" customHeight="1" x14ac:dyDescent="0.25">
      <c r="B263" s="77"/>
      <c r="C263" s="123" t="s">
        <v>295</v>
      </c>
      <c r="D263" s="59">
        <v>6341.8</v>
      </c>
      <c r="E263" s="59">
        <v>0</v>
      </c>
      <c r="F263" s="59">
        <v>0</v>
      </c>
      <c r="H263" s="2"/>
    </row>
    <row r="264" spans="2:9" ht="40.700000000000003" hidden="1" customHeight="1" x14ac:dyDescent="0.25">
      <c r="B264" s="77"/>
      <c r="C264" s="122" t="s">
        <v>354</v>
      </c>
      <c r="D264" s="59">
        <v>0</v>
      </c>
      <c r="E264" s="59">
        <v>0</v>
      </c>
      <c r="F264" s="59">
        <v>0</v>
      </c>
      <c r="H264" s="2"/>
    </row>
    <row r="265" spans="2:9" ht="26.25" hidden="1" customHeight="1" x14ac:dyDescent="0.25">
      <c r="B265" s="77"/>
      <c r="C265" s="118" t="s">
        <v>396</v>
      </c>
      <c r="D265" s="59">
        <v>0</v>
      </c>
      <c r="E265" s="59">
        <v>0</v>
      </c>
      <c r="F265" s="59">
        <v>0</v>
      </c>
      <c r="H265" s="2"/>
    </row>
    <row r="266" spans="2:9" ht="83.25" hidden="1" customHeight="1" x14ac:dyDescent="0.25">
      <c r="B266" s="77"/>
      <c r="C266" s="118" t="s">
        <v>397</v>
      </c>
      <c r="D266" s="59">
        <v>0</v>
      </c>
      <c r="E266" s="59">
        <v>0</v>
      </c>
      <c r="F266" s="59">
        <v>0</v>
      </c>
      <c r="H266" s="2"/>
    </row>
    <row r="267" spans="2:9" ht="78" customHeight="1" x14ac:dyDescent="0.25">
      <c r="B267" s="77"/>
      <c r="C267" s="118" t="s">
        <v>476</v>
      </c>
      <c r="D267" s="59">
        <v>0</v>
      </c>
      <c r="E267" s="59">
        <v>12289.37</v>
      </c>
      <c r="F267" s="59">
        <v>0</v>
      </c>
      <c r="H267" s="2"/>
    </row>
    <row r="268" spans="2:9" ht="78" customHeight="1" x14ac:dyDescent="0.25">
      <c r="B268" s="77"/>
      <c r="C268" s="124" t="s">
        <v>534</v>
      </c>
      <c r="D268" s="59">
        <v>69543.504050000003</v>
      </c>
      <c r="E268" s="59">
        <v>0</v>
      </c>
      <c r="F268" s="59">
        <v>0</v>
      </c>
      <c r="H268" s="2"/>
    </row>
    <row r="269" spans="2:9" ht="44.45" customHeight="1" x14ac:dyDescent="0.25">
      <c r="B269" s="78"/>
      <c r="C269" s="122" t="s">
        <v>460</v>
      </c>
      <c r="D269" s="59">
        <v>3825.51</v>
      </c>
      <c r="E269" s="59">
        <v>0</v>
      </c>
      <c r="F269" s="59">
        <v>0</v>
      </c>
      <c r="G269" s="29"/>
    </row>
    <row r="270" spans="2:9" ht="42" customHeight="1" x14ac:dyDescent="0.25">
      <c r="B270" s="63" t="s">
        <v>242</v>
      </c>
      <c r="C270" s="85" t="s">
        <v>172</v>
      </c>
      <c r="D270" s="57">
        <f>D271+D272+D273+D284+D285+D286+D288+D289+D290+D291+D292</f>
        <v>1885744.92</v>
      </c>
      <c r="E270" s="57">
        <f>E271+E272+E273+E284+E285+E286+E288+E289+E290+E291+E292</f>
        <v>1695151.933</v>
      </c>
      <c r="F270" s="57">
        <f>F271+F272+F273+F284+F285+F286+F288+F289+F290+F291+F292</f>
        <v>1688596.6240000001</v>
      </c>
    </row>
    <row r="271" spans="2:9" ht="35.450000000000003" hidden="1" customHeight="1" x14ac:dyDescent="0.25">
      <c r="B271" s="80"/>
      <c r="C271" s="89"/>
      <c r="D271" s="69"/>
      <c r="E271" s="59"/>
      <c r="F271" s="59"/>
      <c r="I271" s="2"/>
    </row>
    <row r="272" spans="2:9" ht="62.45" hidden="1" customHeight="1" x14ac:dyDescent="0.25">
      <c r="B272" s="64" t="s">
        <v>448</v>
      </c>
      <c r="C272" s="89" t="s">
        <v>144</v>
      </c>
      <c r="D272" s="69"/>
      <c r="E272" s="69"/>
      <c r="F272" s="69"/>
    </row>
    <row r="273" spans="2:10" ht="55.15" customHeight="1" x14ac:dyDescent="0.25">
      <c r="B273" s="64" t="s">
        <v>243</v>
      </c>
      <c r="C273" s="89" t="s">
        <v>145</v>
      </c>
      <c r="D273" s="59">
        <f>SUM(D274:D283)</f>
        <v>15755.7</v>
      </c>
      <c r="E273" s="59">
        <f>SUM(E274:E283)</f>
        <v>15170.7</v>
      </c>
      <c r="F273" s="59">
        <f>SUM(F274:F283)</f>
        <v>15219.7</v>
      </c>
    </row>
    <row r="274" spans="2:10" ht="127.5" hidden="1" customHeight="1" x14ac:dyDescent="0.25">
      <c r="B274" s="81"/>
      <c r="C274" s="89" t="s">
        <v>173</v>
      </c>
      <c r="D274" s="69"/>
      <c r="E274" s="69"/>
      <c r="F274" s="69"/>
    </row>
    <row r="275" spans="2:10" ht="108.75" hidden="1" customHeight="1" x14ac:dyDescent="0.25">
      <c r="B275" s="64"/>
      <c r="C275" s="89" t="s">
        <v>174</v>
      </c>
      <c r="D275" s="71"/>
      <c r="E275" s="76"/>
      <c r="F275" s="76"/>
    </row>
    <row r="276" spans="2:10" ht="291.75" hidden="1" customHeight="1" x14ac:dyDescent="0.25">
      <c r="B276" s="64"/>
      <c r="C276" s="89" t="s">
        <v>290</v>
      </c>
      <c r="D276" s="69"/>
      <c r="E276" s="69"/>
      <c r="F276" s="69"/>
      <c r="G276" s="19"/>
      <c r="H276" s="13"/>
      <c r="I276" s="2"/>
    </row>
    <row r="277" spans="2:10" ht="118.9" customHeight="1" x14ac:dyDescent="0.25">
      <c r="B277" s="81"/>
      <c r="C277" s="89" t="s">
        <v>244</v>
      </c>
      <c r="D277" s="59">
        <v>8617</v>
      </c>
      <c r="E277" s="59">
        <v>8664</v>
      </c>
      <c r="F277" s="59">
        <v>8713</v>
      </c>
    </row>
    <row r="278" spans="2:10" ht="109.9" customHeight="1" x14ac:dyDescent="0.25">
      <c r="B278" s="101"/>
      <c r="C278" s="93" t="s">
        <v>175</v>
      </c>
      <c r="D278" s="59">
        <v>65</v>
      </c>
      <c r="E278" s="59">
        <v>65</v>
      </c>
      <c r="F278" s="59">
        <v>65</v>
      </c>
      <c r="J278" s="1" t="s">
        <v>441</v>
      </c>
    </row>
    <row r="279" spans="2:10" ht="120" customHeight="1" x14ac:dyDescent="0.25">
      <c r="B279" s="77"/>
      <c r="C279" s="93" t="s">
        <v>282</v>
      </c>
      <c r="D279" s="59">
        <v>1331</v>
      </c>
      <c r="E279" s="59">
        <v>699</v>
      </c>
      <c r="F279" s="59">
        <v>699</v>
      </c>
    </row>
    <row r="280" spans="2:10" ht="120" customHeight="1" x14ac:dyDescent="0.25">
      <c r="B280" s="77"/>
      <c r="C280" s="93" t="s">
        <v>375</v>
      </c>
      <c r="D280" s="59">
        <v>4107</v>
      </c>
      <c r="E280" s="59">
        <v>4107</v>
      </c>
      <c r="F280" s="59">
        <v>4107</v>
      </c>
    </row>
    <row r="281" spans="2:10" ht="107.45" hidden="1" customHeight="1" x14ac:dyDescent="0.25">
      <c r="B281" s="77"/>
      <c r="C281" s="93" t="s">
        <v>347</v>
      </c>
      <c r="D281" s="59">
        <v>0</v>
      </c>
      <c r="E281" s="59">
        <v>0</v>
      </c>
      <c r="F281" s="59">
        <v>0</v>
      </c>
    </row>
    <row r="282" spans="2:10" ht="172.9" customHeight="1" x14ac:dyDescent="0.25">
      <c r="B282" s="77"/>
      <c r="C282" s="93" t="s">
        <v>374</v>
      </c>
      <c r="D282" s="59">
        <v>28.7</v>
      </c>
      <c r="E282" s="59">
        <v>28.7</v>
      </c>
      <c r="F282" s="59">
        <v>28.7</v>
      </c>
    </row>
    <row r="283" spans="2:10" ht="93" customHeight="1" x14ac:dyDescent="0.25">
      <c r="B283" s="78"/>
      <c r="C283" s="122" t="s">
        <v>343</v>
      </c>
      <c r="D283" s="59">
        <v>1607</v>
      </c>
      <c r="E283" s="59">
        <v>1607</v>
      </c>
      <c r="F283" s="59">
        <v>1607</v>
      </c>
      <c r="H283" s="28"/>
      <c r="I283" s="28"/>
    </row>
    <row r="284" spans="2:10" ht="128.44999999999999" customHeight="1" x14ac:dyDescent="0.25">
      <c r="B284" s="64" t="s">
        <v>245</v>
      </c>
      <c r="C284" s="93" t="s">
        <v>176</v>
      </c>
      <c r="D284" s="59">
        <v>33633</v>
      </c>
      <c r="E284" s="59">
        <v>33633</v>
      </c>
      <c r="F284" s="59">
        <v>33633</v>
      </c>
      <c r="H284" s="21"/>
      <c r="I284" s="21"/>
    </row>
    <row r="285" spans="2:10" ht="105.6" customHeight="1" x14ac:dyDescent="0.25">
      <c r="B285" s="64" t="s">
        <v>442</v>
      </c>
      <c r="C285" s="93" t="s">
        <v>388</v>
      </c>
      <c r="D285" s="59">
        <v>5498</v>
      </c>
      <c r="E285" s="59">
        <v>11038</v>
      </c>
      <c r="F285" s="59">
        <v>5519</v>
      </c>
    </row>
    <row r="286" spans="2:10" ht="90.6" customHeight="1" x14ac:dyDescent="0.25">
      <c r="B286" s="64" t="s">
        <v>443</v>
      </c>
      <c r="C286" s="120" t="s">
        <v>319</v>
      </c>
      <c r="D286" s="59">
        <v>7196.22</v>
      </c>
      <c r="E286" s="59">
        <v>7760.18</v>
      </c>
      <c r="F286" s="59">
        <v>8025.66</v>
      </c>
    </row>
    <row r="287" spans="2:10" ht="31.15" hidden="1" customHeight="1" x14ac:dyDescent="0.25">
      <c r="B287" s="126" t="s">
        <v>286</v>
      </c>
      <c r="C287" s="106" t="s">
        <v>287</v>
      </c>
      <c r="D287" s="69"/>
      <c r="E287" s="69"/>
      <c r="F287" s="69"/>
    </row>
    <row r="288" spans="2:10" ht="106.9" customHeight="1" x14ac:dyDescent="0.25">
      <c r="B288" s="64" t="s">
        <v>444</v>
      </c>
      <c r="C288" s="89" t="s">
        <v>181</v>
      </c>
      <c r="D288" s="59">
        <v>0</v>
      </c>
      <c r="E288" s="59">
        <v>1383.0530000000001</v>
      </c>
      <c r="F288" s="59">
        <v>30.263999999999999</v>
      </c>
    </row>
    <row r="289" spans="2:8" ht="127.5" hidden="1" customHeight="1" x14ac:dyDescent="0.25">
      <c r="B289" s="64" t="s">
        <v>445</v>
      </c>
      <c r="C289" s="89" t="s">
        <v>365</v>
      </c>
      <c r="D289" s="59">
        <v>0</v>
      </c>
      <c r="E289" s="59">
        <v>0</v>
      </c>
      <c r="F289" s="59">
        <v>0</v>
      </c>
    </row>
    <row r="290" spans="2:8" ht="104.25" hidden="1" customHeight="1" x14ac:dyDescent="0.25">
      <c r="B290" s="80" t="s">
        <v>446</v>
      </c>
      <c r="C290" s="89" t="s">
        <v>329</v>
      </c>
      <c r="D290" s="59">
        <v>0</v>
      </c>
      <c r="E290" s="59">
        <v>0</v>
      </c>
      <c r="F290" s="59">
        <v>0</v>
      </c>
      <c r="H290" s="2"/>
    </row>
    <row r="291" spans="2:8" ht="7.9" hidden="1" customHeight="1" x14ac:dyDescent="0.25">
      <c r="B291" s="72" t="s">
        <v>246</v>
      </c>
      <c r="C291" s="89" t="s">
        <v>247</v>
      </c>
      <c r="D291" s="69">
        <v>0</v>
      </c>
      <c r="E291" s="69">
        <v>0</v>
      </c>
      <c r="F291" s="69">
        <v>0</v>
      </c>
    </row>
    <row r="292" spans="2:8" ht="43.15" customHeight="1" x14ac:dyDescent="0.25">
      <c r="B292" s="79" t="s">
        <v>248</v>
      </c>
      <c r="C292" s="89" t="s">
        <v>158</v>
      </c>
      <c r="D292" s="59">
        <f>SUM(D293:D302)</f>
        <v>1823662</v>
      </c>
      <c r="E292" s="59">
        <f>SUM(E293:E302)</f>
        <v>1626167</v>
      </c>
      <c r="F292" s="59">
        <f>SUM(F293:F302)</f>
        <v>1626169</v>
      </c>
    </row>
    <row r="293" spans="2:8" ht="286.14999999999998" customHeight="1" x14ac:dyDescent="0.25">
      <c r="B293" s="101"/>
      <c r="C293" s="93" t="s">
        <v>177</v>
      </c>
      <c r="D293" s="59">
        <v>1139340</v>
      </c>
      <c r="E293" s="59">
        <v>945250</v>
      </c>
      <c r="F293" s="59">
        <v>945250</v>
      </c>
    </row>
    <row r="294" spans="2:8" ht="153.6" customHeight="1" x14ac:dyDescent="0.25">
      <c r="B294" s="77"/>
      <c r="C294" s="93" t="s">
        <v>389</v>
      </c>
      <c r="D294" s="59">
        <v>7128</v>
      </c>
      <c r="E294" s="59">
        <v>6839</v>
      </c>
      <c r="F294" s="59">
        <v>6839</v>
      </c>
    </row>
    <row r="295" spans="2:8" ht="88.15" customHeight="1" x14ac:dyDescent="0.25">
      <c r="B295" s="77"/>
      <c r="C295" s="133" t="s">
        <v>471</v>
      </c>
      <c r="D295" s="127">
        <v>7215</v>
      </c>
      <c r="E295" s="127">
        <v>7215</v>
      </c>
      <c r="F295" s="127">
        <v>7215</v>
      </c>
    </row>
    <row r="296" spans="2:8" ht="234" customHeight="1" x14ac:dyDescent="0.25">
      <c r="B296" s="78"/>
      <c r="C296" s="89" t="s">
        <v>178</v>
      </c>
      <c r="D296" s="59">
        <v>18455</v>
      </c>
      <c r="E296" s="59">
        <v>16387</v>
      </c>
      <c r="F296" s="59">
        <v>16387</v>
      </c>
    </row>
    <row r="297" spans="2:8" ht="137.44999999999999" customHeight="1" x14ac:dyDescent="0.25">
      <c r="B297" s="101"/>
      <c r="C297" s="93" t="s">
        <v>390</v>
      </c>
      <c r="D297" s="59">
        <v>933</v>
      </c>
      <c r="E297" s="59">
        <v>933</v>
      </c>
      <c r="F297" s="59">
        <v>933</v>
      </c>
    </row>
    <row r="298" spans="2:8" ht="168.6" customHeight="1" x14ac:dyDescent="0.25">
      <c r="B298" s="77"/>
      <c r="C298" s="133" t="s">
        <v>179</v>
      </c>
      <c r="D298" s="127">
        <v>21642</v>
      </c>
      <c r="E298" s="127">
        <v>20593</v>
      </c>
      <c r="F298" s="127">
        <v>20593</v>
      </c>
    </row>
    <row r="299" spans="2:8" ht="215.45" customHeight="1" x14ac:dyDescent="0.25">
      <c r="B299" s="77"/>
      <c r="C299" s="93" t="s">
        <v>180</v>
      </c>
      <c r="D299" s="59">
        <v>627364</v>
      </c>
      <c r="E299" s="59">
        <v>627364</v>
      </c>
      <c r="F299" s="59">
        <v>627364</v>
      </c>
    </row>
    <row r="300" spans="2:8" ht="82.5" hidden="1" customHeight="1" x14ac:dyDescent="0.25">
      <c r="B300" s="78"/>
      <c r="C300" s="89"/>
      <c r="D300" s="59">
        <v>0</v>
      </c>
      <c r="E300" s="59">
        <v>0</v>
      </c>
      <c r="F300" s="59">
        <v>0</v>
      </c>
    </row>
    <row r="301" spans="2:8" ht="25.15" hidden="1" customHeight="1" x14ac:dyDescent="0.25">
      <c r="B301" s="101"/>
      <c r="C301" s="89" t="s">
        <v>391</v>
      </c>
      <c r="D301" s="59">
        <v>0</v>
      </c>
      <c r="E301" s="59">
        <v>0</v>
      </c>
      <c r="F301" s="59">
        <v>0</v>
      </c>
    </row>
    <row r="302" spans="2:8" ht="106.9" customHeight="1" x14ac:dyDescent="0.25">
      <c r="B302" s="78"/>
      <c r="C302" s="93" t="s">
        <v>214</v>
      </c>
      <c r="D302" s="59">
        <v>1585</v>
      </c>
      <c r="E302" s="59">
        <v>1586</v>
      </c>
      <c r="F302" s="59">
        <v>1588</v>
      </c>
    </row>
    <row r="303" spans="2:8" ht="20.45" customHeight="1" x14ac:dyDescent="0.25">
      <c r="B303" s="82" t="s">
        <v>249</v>
      </c>
      <c r="C303" s="85" t="s">
        <v>146</v>
      </c>
      <c r="D303" s="57">
        <f>D304+D306+D307+D308+D309+D323</f>
        <v>247524.18326000002</v>
      </c>
      <c r="E303" s="57">
        <f>E304+E306+E307+E308+E309+E323</f>
        <v>177573.49</v>
      </c>
      <c r="F303" s="57">
        <f>F304+F306+F307+F308+F309+F323</f>
        <v>174673.32</v>
      </c>
    </row>
    <row r="304" spans="2:8" ht="86.25" hidden="1" customHeight="1" x14ac:dyDescent="0.25">
      <c r="B304" s="72" t="s">
        <v>250</v>
      </c>
      <c r="C304" s="89" t="s">
        <v>251</v>
      </c>
      <c r="D304" s="59">
        <f>D305</f>
        <v>0</v>
      </c>
      <c r="E304" s="59">
        <f>E305</f>
        <v>0</v>
      </c>
      <c r="F304" s="59">
        <f>F305</f>
        <v>0</v>
      </c>
    </row>
    <row r="305" spans="2:8" ht="62.45" hidden="1" customHeight="1" x14ac:dyDescent="0.25">
      <c r="B305" s="64"/>
      <c r="C305" s="89" t="s">
        <v>252</v>
      </c>
      <c r="D305" s="71"/>
      <c r="E305" s="71"/>
      <c r="F305" s="71"/>
    </row>
    <row r="306" spans="2:8" ht="251.25" customHeight="1" x14ac:dyDescent="0.25">
      <c r="B306" s="113" t="s">
        <v>458</v>
      </c>
      <c r="C306" s="89" t="s">
        <v>459</v>
      </c>
      <c r="D306" s="59">
        <v>859.32</v>
      </c>
      <c r="E306" s="59">
        <v>859.32</v>
      </c>
      <c r="F306" s="59">
        <v>859.32</v>
      </c>
    </row>
    <row r="307" spans="2:8" ht="141" customHeight="1" x14ac:dyDescent="0.25">
      <c r="B307" s="64" t="s">
        <v>466</v>
      </c>
      <c r="C307" s="89" t="s">
        <v>467</v>
      </c>
      <c r="D307" s="59">
        <v>3361.0932600000001</v>
      </c>
      <c r="E307" s="59">
        <v>3412</v>
      </c>
      <c r="F307" s="59">
        <v>3474</v>
      </c>
    </row>
    <row r="308" spans="2:8" ht="218.45" customHeight="1" x14ac:dyDescent="0.25">
      <c r="B308" s="64" t="s">
        <v>464</v>
      </c>
      <c r="C308" s="89" t="s">
        <v>465</v>
      </c>
      <c r="D308" s="59">
        <v>77339</v>
      </c>
      <c r="E308" s="59">
        <v>77339</v>
      </c>
      <c r="F308" s="59">
        <v>77339</v>
      </c>
      <c r="H308" s="50"/>
    </row>
    <row r="309" spans="2:8" ht="59.45" customHeight="1" x14ac:dyDescent="0.25">
      <c r="B309" s="64" t="s">
        <v>288</v>
      </c>
      <c r="C309" s="89" t="s">
        <v>289</v>
      </c>
      <c r="D309" s="59">
        <f>SUM(D310:D322)</f>
        <v>165964.77000000002</v>
      </c>
      <c r="E309" s="59">
        <f>SUM(E310:E322)</f>
        <v>95963.17</v>
      </c>
      <c r="F309" s="59">
        <f>SUM(F310:F322)</f>
        <v>93001</v>
      </c>
      <c r="H309" s="2"/>
    </row>
    <row r="310" spans="2:8" ht="127.5" hidden="1" customHeight="1" x14ac:dyDescent="0.25">
      <c r="B310" s="112"/>
      <c r="C310" s="89" t="s">
        <v>363</v>
      </c>
      <c r="D310" s="59">
        <v>0</v>
      </c>
      <c r="E310" s="59">
        <v>0</v>
      </c>
      <c r="F310" s="59">
        <v>0</v>
      </c>
      <c r="H310" s="2"/>
    </row>
    <row r="311" spans="2:8" ht="106.5" hidden="1" customHeight="1" x14ac:dyDescent="0.25">
      <c r="B311" s="112"/>
      <c r="C311" s="94" t="s">
        <v>367</v>
      </c>
      <c r="D311" s="59">
        <v>0</v>
      </c>
      <c r="E311" s="59">
        <v>0</v>
      </c>
      <c r="F311" s="59">
        <v>0</v>
      </c>
      <c r="H311" s="2"/>
    </row>
    <row r="312" spans="2:8" ht="86.25" hidden="1" customHeight="1" x14ac:dyDescent="0.25">
      <c r="B312" s="79"/>
      <c r="C312" s="94" t="s">
        <v>381</v>
      </c>
      <c r="D312" s="59"/>
      <c r="E312" s="59"/>
      <c r="F312" s="59"/>
      <c r="H312" s="2"/>
    </row>
    <row r="313" spans="2:8" ht="39.6" customHeight="1" x14ac:dyDescent="0.25">
      <c r="B313" s="77"/>
      <c r="C313" s="122" t="s">
        <v>392</v>
      </c>
      <c r="D313" s="59">
        <v>89840.58</v>
      </c>
      <c r="E313" s="59">
        <v>0</v>
      </c>
      <c r="F313" s="59">
        <v>0</v>
      </c>
      <c r="H313" s="2"/>
    </row>
    <row r="314" spans="2:8" ht="96" customHeight="1" x14ac:dyDescent="0.25">
      <c r="B314" s="131"/>
      <c r="C314" s="122" t="s">
        <v>398</v>
      </c>
      <c r="D314" s="59">
        <v>4887.71</v>
      </c>
      <c r="E314" s="59">
        <v>1212.17</v>
      </c>
      <c r="F314" s="59">
        <v>0</v>
      </c>
      <c r="H314" s="2"/>
    </row>
    <row r="315" spans="2:8" ht="119.45" customHeight="1" x14ac:dyDescent="0.25">
      <c r="B315" s="131"/>
      <c r="C315" s="122" t="s">
        <v>367</v>
      </c>
      <c r="D315" s="59">
        <v>836</v>
      </c>
      <c r="E315" s="59">
        <v>0</v>
      </c>
      <c r="F315" s="59">
        <v>0</v>
      </c>
      <c r="H315" s="2"/>
    </row>
    <row r="316" spans="2:8" ht="75" customHeight="1" x14ac:dyDescent="0.25">
      <c r="B316" s="131"/>
      <c r="C316" s="122" t="s">
        <v>475</v>
      </c>
      <c r="D316" s="59">
        <v>2265.48</v>
      </c>
      <c r="E316" s="59">
        <v>0</v>
      </c>
      <c r="F316" s="59">
        <v>0</v>
      </c>
      <c r="H316" s="2"/>
    </row>
    <row r="317" spans="2:8" ht="74.45" customHeight="1" x14ac:dyDescent="0.25">
      <c r="B317" s="130"/>
      <c r="C317" s="94" t="s">
        <v>468</v>
      </c>
      <c r="D317" s="59">
        <v>56895</v>
      </c>
      <c r="E317" s="59">
        <v>93001</v>
      </c>
      <c r="F317" s="59">
        <v>93001</v>
      </c>
      <c r="H317" s="51"/>
    </row>
    <row r="318" spans="2:8" ht="138" customHeight="1" x14ac:dyDescent="0.25">
      <c r="B318" s="132"/>
      <c r="C318" s="94" t="s">
        <v>469</v>
      </c>
      <c r="D318" s="59">
        <v>3126</v>
      </c>
      <c r="E318" s="59">
        <v>0</v>
      </c>
      <c r="F318" s="59">
        <v>0</v>
      </c>
      <c r="H318" s="51"/>
    </row>
    <row r="319" spans="2:8" ht="123.6" customHeight="1" x14ac:dyDescent="0.25">
      <c r="B319" s="131"/>
      <c r="C319" s="122" t="s">
        <v>500</v>
      </c>
      <c r="D319" s="59">
        <v>5406</v>
      </c>
      <c r="E319" s="59">
        <v>0</v>
      </c>
      <c r="F319" s="59">
        <v>0</v>
      </c>
      <c r="H319" s="51"/>
    </row>
    <row r="320" spans="2:8" ht="88.9" customHeight="1" x14ac:dyDescent="0.25">
      <c r="B320" s="131"/>
      <c r="C320" s="122" t="s">
        <v>501</v>
      </c>
      <c r="D320" s="59">
        <v>1958</v>
      </c>
      <c r="E320" s="59">
        <v>0</v>
      </c>
      <c r="F320" s="59">
        <v>0</v>
      </c>
      <c r="H320" s="51"/>
    </row>
    <row r="321" spans="2:8" ht="57" customHeight="1" x14ac:dyDescent="0.25">
      <c r="B321" s="130"/>
      <c r="C321" s="94" t="s">
        <v>470</v>
      </c>
      <c r="D321" s="59">
        <v>750</v>
      </c>
      <c r="E321" s="59">
        <v>1750</v>
      </c>
      <c r="F321" s="59">
        <v>0</v>
      </c>
      <c r="H321" s="49"/>
    </row>
    <row r="322" spans="2:8" ht="105.75" hidden="1" customHeight="1" x14ac:dyDescent="0.25">
      <c r="B322" s="126"/>
      <c r="C322" s="128" t="s">
        <v>457</v>
      </c>
      <c r="D322" s="129">
        <v>0</v>
      </c>
      <c r="E322" s="129">
        <v>0</v>
      </c>
      <c r="F322" s="129">
        <v>0</v>
      </c>
    </row>
    <row r="323" spans="2:8" ht="128.25" hidden="1" customHeight="1" x14ac:dyDescent="0.25">
      <c r="B323" s="64" t="s">
        <v>299</v>
      </c>
      <c r="C323" s="89" t="s">
        <v>300</v>
      </c>
      <c r="D323" s="69"/>
      <c r="E323" s="69"/>
      <c r="F323" s="69"/>
      <c r="G323" s="19"/>
      <c r="H323" s="2"/>
    </row>
    <row r="324" spans="2:8" ht="19.899999999999999" customHeight="1" x14ac:dyDescent="0.25">
      <c r="B324" s="63" t="s">
        <v>147</v>
      </c>
      <c r="C324" s="85" t="s">
        <v>148</v>
      </c>
      <c r="D324" s="57">
        <f>SUM(D325:D327)</f>
        <v>2179.61</v>
      </c>
      <c r="E324" s="57">
        <f>SUM(E325:E327)</f>
        <v>0</v>
      </c>
      <c r="F324" s="57">
        <f>SUM(F325:F327)</f>
        <v>0</v>
      </c>
    </row>
    <row r="325" spans="2:8" ht="129.75" hidden="1" customHeight="1" x14ac:dyDescent="0.25">
      <c r="B325" s="64" t="s">
        <v>253</v>
      </c>
      <c r="C325" s="89" t="s">
        <v>149</v>
      </c>
      <c r="D325" s="59"/>
      <c r="E325" s="59"/>
      <c r="F325" s="59"/>
    </row>
    <row r="326" spans="2:8" ht="39.200000000000003" hidden="1" customHeight="1" x14ac:dyDescent="0.25">
      <c r="B326" s="64" t="s">
        <v>254</v>
      </c>
      <c r="C326" s="89" t="s">
        <v>150</v>
      </c>
      <c r="D326" s="69"/>
      <c r="E326" s="69"/>
      <c r="F326" s="69"/>
    </row>
    <row r="327" spans="2:8" ht="55.9" customHeight="1" x14ac:dyDescent="0.25">
      <c r="B327" s="64" t="s">
        <v>332</v>
      </c>
      <c r="C327" s="89" t="s">
        <v>333</v>
      </c>
      <c r="D327" s="59">
        <v>2179.61</v>
      </c>
      <c r="E327" s="59">
        <v>0</v>
      </c>
      <c r="F327" s="59">
        <v>0</v>
      </c>
    </row>
    <row r="328" spans="2:8" ht="148.5" hidden="1" customHeight="1" x14ac:dyDescent="0.25">
      <c r="B328" s="63" t="s">
        <v>255</v>
      </c>
      <c r="C328" s="85" t="s">
        <v>256</v>
      </c>
      <c r="D328" s="57">
        <f>D329</f>
        <v>0</v>
      </c>
      <c r="E328" s="57">
        <f t="shared" ref="E328:F328" si="23">E329</f>
        <v>0</v>
      </c>
      <c r="F328" s="57">
        <f t="shared" si="23"/>
        <v>0</v>
      </c>
    </row>
    <row r="329" spans="2:8" ht="47.25" hidden="1" x14ac:dyDescent="0.25">
      <c r="B329" s="107" t="s">
        <v>257</v>
      </c>
      <c r="C329" s="108" t="s">
        <v>151</v>
      </c>
      <c r="D329" s="83">
        <f>SUM(D330:D332)</f>
        <v>0</v>
      </c>
      <c r="E329" s="83">
        <f>SUM(E330:E332)</f>
        <v>0</v>
      </c>
      <c r="F329" s="83">
        <f>SUM(F330:F332)</f>
        <v>0</v>
      </c>
    </row>
    <row r="330" spans="2:8" ht="47.25" hidden="1" x14ac:dyDescent="0.25">
      <c r="B330" s="64" t="s">
        <v>258</v>
      </c>
      <c r="C330" s="89" t="s">
        <v>152</v>
      </c>
      <c r="D330" s="59"/>
      <c r="E330" s="59"/>
      <c r="F330" s="59"/>
    </row>
    <row r="331" spans="2:8" ht="47.25" hidden="1" x14ac:dyDescent="0.25">
      <c r="B331" s="64" t="s">
        <v>259</v>
      </c>
      <c r="C331" s="89" t="s">
        <v>200</v>
      </c>
      <c r="D331" s="59"/>
      <c r="E331" s="59"/>
      <c r="F331" s="59"/>
    </row>
    <row r="332" spans="2:8" ht="47.25" hidden="1" x14ac:dyDescent="0.25">
      <c r="B332" s="64" t="s">
        <v>260</v>
      </c>
      <c r="C332" s="89" t="s">
        <v>153</v>
      </c>
      <c r="D332" s="59"/>
      <c r="E332" s="59"/>
      <c r="F332" s="59"/>
    </row>
    <row r="333" spans="2:8" ht="94.5" hidden="1" x14ac:dyDescent="0.25">
      <c r="B333" s="72" t="s">
        <v>261</v>
      </c>
      <c r="C333" s="89" t="s">
        <v>262</v>
      </c>
      <c r="D333" s="59"/>
      <c r="E333" s="59"/>
      <c r="F333" s="59"/>
    </row>
    <row r="334" spans="2:8" ht="63" hidden="1" x14ac:dyDescent="0.25">
      <c r="B334" s="63" t="s">
        <v>154</v>
      </c>
      <c r="C334" s="85" t="s">
        <v>155</v>
      </c>
      <c r="D334" s="57">
        <f>D335</f>
        <v>0</v>
      </c>
      <c r="E334" s="57">
        <f>E335</f>
        <v>0</v>
      </c>
      <c r="F334" s="57">
        <f>F335</f>
        <v>0</v>
      </c>
    </row>
    <row r="335" spans="2:8" ht="78.75" hidden="1" x14ac:dyDescent="0.25">
      <c r="B335" s="109" t="s">
        <v>263</v>
      </c>
      <c r="C335" s="110" t="s">
        <v>264</v>
      </c>
      <c r="D335" s="57">
        <f>SUM(D339:D345)</f>
        <v>0</v>
      </c>
      <c r="E335" s="57">
        <f>SUM(E339:E345)</f>
        <v>0</v>
      </c>
      <c r="F335" s="57">
        <f>SUM(F339:F345)</f>
        <v>0</v>
      </c>
    </row>
    <row r="336" spans="2:8" ht="62.45" hidden="1" customHeight="1" x14ac:dyDescent="0.25">
      <c r="B336" s="72" t="s">
        <v>337</v>
      </c>
      <c r="C336" s="95" t="s">
        <v>336</v>
      </c>
      <c r="D336" s="57"/>
      <c r="E336" s="57"/>
      <c r="F336" s="57"/>
    </row>
    <row r="337" spans="2:6" ht="62.45" hidden="1" customHeight="1" x14ac:dyDescent="0.25">
      <c r="B337" s="72" t="s">
        <v>383</v>
      </c>
      <c r="C337" s="111" t="s">
        <v>382</v>
      </c>
      <c r="D337" s="57"/>
      <c r="E337" s="57"/>
      <c r="F337" s="57"/>
    </row>
    <row r="338" spans="2:6" ht="63.75" hidden="1" customHeight="1" x14ac:dyDescent="0.25">
      <c r="B338" s="72" t="s">
        <v>349</v>
      </c>
      <c r="C338" s="95" t="s">
        <v>336</v>
      </c>
      <c r="D338" s="57"/>
      <c r="E338" s="57"/>
      <c r="F338" s="57"/>
    </row>
    <row r="339" spans="2:6" ht="78.75" hidden="1" customHeight="1" x14ac:dyDescent="0.25">
      <c r="B339" s="58" t="s">
        <v>338</v>
      </c>
      <c r="C339" s="84" t="s">
        <v>201</v>
      </c>
      <c r="D339" s="57"/>
      <c r="E339" s="57"/>
      <c r="F339" s="57"/>
    </row>
    <row r="340" spans="2:6" ht="63" hidden="1" x14ac:dyDescent="0.25">
      <c r="B340" s="58" t="s">
        <v>265</v>
      </c>
      <c r="C340" s="84" t="s">
        <v>202</v>
      </c>
      <c r="D340" s="57"/>
      <c r="E340" s="57"/>
      <c r="F340" s="57"/>
    </row>
    <row r="341" spans="2:6" ht="106.7" hidden="1" customHeight="1" x14ac:dyDescent="0.25">
      <c r="B341" s="58" t="s">
        <v>364</v>
      </c>
      <c r="C341" s="111" t="s">
        <v>384</v>
      </c>
      <c r="D341" s="57"/>
      <c r="E341" s="57"/>
      <c r="F341" s="57"/>
    </row>
    <row r="342" spans="2:6" ht="110.25" hidden="1" x14ac:dyDescent="0.25">
      <c r="B342" s="64" t="s">
        <v>266</v>
      </c>
      <c r="C342" s="89" t="s">
        <v>182</v>
      </c>
      <c r="D342" s="59"/>
      <c r="E342" s="59"/>
      <c r="F342" s="59"/>
    </row>
    <row r="343" spans="2:6" ht="78.75" hidden="1" x14ac:dyDescent="0.25">
      <c r="B343" s="64" t="s">
        <v>339</v>
      </c>
      <c r="C343" s="89" t="s">
        <v>183</v>
      </c>
      <c r="D343" s="59"/>
      <c r="E343" s="59"/>
      <c r="F343" s="59"/>
    </row>
    <row r="344" spans="2:6" ht="89.1" hidden="1" customHeight="1" x14ac:dyDescent="0.25">
      <c r="B344" s="64" t="s">
        <v>385</v>
      </c>
      <c r="C344" s="111" t="s">
        <v>183</v>
      </c>
      <c r="D344" s="59"/>
      <c r="E344" s="59"/>
      <c r="F344" s="59"/>
    </row>
    <row r="345" spans="2:6" ht="78.75" hidden="1" x14ac:dyDescent="0.25">
      <c r="B345" s="64" t="s">
        <v>340</v>
      </c>
      <c r="C345" s="89" t="s">
        <v>183</v>
      </c>
      <c r="D345" s="59"/>
      <c r="E345" s="59"/>
      <c r="F345" s="59"/>
    </row>
    <row r="346" spans="2:6" ht="24.6" customHeight="1" x14ac:dyDescent="0.25">
      <c r="B346" s="63"/>
      <c r="C346" s="85" t="s">
        <v>156</v>
      </c>
      <c r="D346" s="57">
        <f>D21+D180</f>
        <v>6834325.2282899991</v>
      </c>
      <c r="E346" s="57">
        <f>E21+E180</f>
        <v>5642873.2211499996</v>
      </c>
      <c r="F346" s="57">
        <f>F21+F180</f>
        <v>5293437.7045799997</v>
      </c>
    </row>
    <row r="347" spans="2:6" ht="23.25" x14ac:dyDescent="0.35">
      <c r="D347" s="23"/>
      <c r="E347" s="25"/>
      <c r="F347" s="25"/>
    </row>
    <row r="348" spans="2:6" ht="10.5" customHeight="1" x14ac:dyDescent="0.35">
      <c r="D348" s="23"/>
      <c r="E348" s="25"/>
      <c r="F348" s="25"/>
    </row>
    <row r="349" spans="2:6" ht="112.7" customHeight="1" x14ac:dyDescent="0.25">
      <c r="D349" s="20"/>
      <c r="E349" s="26"/>
      <c r="F349" s="26"/>
    </row>
  </sheetData>
  <mergeCells count="19">
    <mergeCell ref="C10:F10"/>
    <mergeCell ref="C11:F11"/>
    <mergeCell ref="C4:F4"/>
    <mergeCell ref="B212:B213"/>
    <mergeCell ref="E1:F1"/>
    <mergeCell ref="B16:F16"/>
    <mergeCell ref="D19:F19"/>
    <mergeCell ref="B19:B20"/>
    <mergeCell ref="C19:C20"/>
    <mergeCell ref="B17:F17"/>
    <mergeCell ref="C3:F3"/>
    <mergeCell ref="C2:F2"/>
    <mergeCell ref="C5:F5"/>
    <mergeCell ref="C6:F6"/>
    <mergeCell ref="C7:F7"/>
    <mergeCell ref="C12:F12"/>
    <mergeCell ref="C13:F13"/>
    <mergeCell ref="C8:F8"/>
    <mergeCell ref="C9:F9"/>
  </mergeCells>
  <hyperlinks>
    <hyperlink ref="C287" r:id="rId1" display="consultantplus://offline/ref=159F4D698321D8142555EA3378C3A362D8D452E74CC253F703EBDC8E35A3B75FDC3C22B63FC36C1D89DC2DDC35EEW4M"/>
  </hyperlinks>
  <pageMargins left="0.51181102362204722" right="0.31496062992125984" top="0.74803149606299213" bottom="0.74803149606299213" header="0.31496062992125984" footer="0.31496062992125984"/>
  <pageSetup paperSize="9" scale="75" fitToHeight="54" orientation="portrait" r:id="rId2"/>
  <headerFooter>
    <oddFooter>Страница &amp;P</oddFooter>
  </headerFooter>
  <rowBreaks count="4" manualBreakCount="4">
    <brk id="45" min="1" max="5" man="1"/>
    <brk id="136" min="1" max="5" man="1"/>
    <brk id="179" min="1" max="5" man="1"/>
    <brk id="317" min="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Лист2</vt:lpstr>
      <vt:lpstr>Лист2!Область_печати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2025-09-29T09:04:01Z</dcterms:modified>
</cp:coreProperties>
</file>