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kozlova\Desktop\Совет с номерами 25.11.25\совет проект 25.11.25\"/>
    </mc:Choice>
  </mc:AlternateContent>
  <bookViews>
    <workbookView xWindow="0" yWindow="0" windowWidth="28800" windowHeight="12300"/>
  </bookViews>
  <sheets>
    <sheet name="2027-2028" sheetId="1" r:id="rId1"/>
  </sheets>
  <definedNames>
    <definedName name="_xlnm.Print_Area" localSheetId="0">'2027-2028'!$A$1:$P$51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I35" i="1"/>
  <c r="O25" i="1"/>
  <c r="I27" i="1"/>
  <c r="I26" i="1"/>
  <c r="H32" i="1" l="1"/>
  <c r="H33" i="1"/>
  <c r="H34" i="1"/>
  <c r="H35" i="1"/>
  <c r="H36" i="1"/>
  <c r="H31" i="1"/>
  <c r="N32" i="1"/>
  <c r="N33" i="1"/>
  <c r="N34" i="1"/>
  <c r="N35" i="1"/>
  <c r="N36" i="1"/>
  <c r="N31" i="1"/>
  <c r="M51" i="1"/>
  <c r="N27" i="1"/>
  <c r="N26" i="1"/>
  <c r="N25" i="1"/>
  <c r="N24" i="1"/>
  <c r="H27" i="1"/>
  <c r="H26" i="1"/>
  <c r="H25" i="1"/>
  <c r="H24" i="1"/>
  <c r="K26" i="1"/>
  <c r="K25" i="1"/>
  <c r="K24" i="1"/>
  <c r="K27" i="1"/>
  <c r="H37" i="1" l="1"/>
  <c r="O37" i="1"/>
  <c r="K49" i="1" s="1"/>
  <c r="K51" i="1" s="1"/>
  <c r="J37" i="1"/>
  <c r="I37" i="1"/>
  <c r="I49" i="1" s="1"/>
  <c r="D37" i="1"/>
  <c r="P37" i="1"/>
  <c r="N49" i="1" l="1"/>
  <c r="N51" i="1" s="1"/>
  <c r="I51" i="1"/>
  <c r="J28" i="1"/>
  <c r="L28" i="1"/>
  <c r="J49" i="1" s="1"/>
  <c r="J51" i="1" s="1"/>
  <c r="M28" i="1"/>
  <c r="O28" i="1"/>
  <c r="P28" i="1"/>
  <c r="I28" i="1"/>
  <c r="H49" i="1" s="1"/>
  <c r="D28" i="1"/>
  <c r="L49" i="1" l="1"/>
  <c r="L51" i="1" s="1"/>
  <c r="H51" i="1"/>
  <c r="N37" i="1"/>
  <c r="H28" i="1"/>
  <c r="N28" i="1"/>
  <c r="K28" i="1"/>
</calcChain>
</file>

<file path=xl/sharedStrings.xml><?xml version="1.0" encoding="utf-8"?>
<sst xmlns="http://schemas.openxmlformats.org/spreadsheetml/2006/main" count="150" uniqueCount="61">
  <si>
    <t>Привлечение средств</t>
  </si>
  <si>
    <t>Сумма</t>
  </si>
  <si>
    <t>Всего</t>
  </si>
  <si>
    <t>В том числе:</t>
  </si>
  <si>
    <t>Из них причитается к погашению</t>
  </si>
  <si>
    <t>Погашение основного долга</t>
  </si>
  <si>
    <t>1.</t>
  </si>
  <si>
    <t>-</t>
  </si>
  <si>
    <t>Руб.</t>
  </si>
  <si>
    <t>2.</t>
  </si>
  <si>
    <t>3.</t>
  </si>
  <si>
    <t>4.</t>
  </si>
  <si>
    <t>Итого</t>
  </si>
  <si>
    <t>5.</t>
  </si>
  <si>
    <t>2026-2028 гг.</t>
  </si>
  <si>
    <t>Форма долгового обязательства</t>
  </si>
  <si>
    <t>Долг городского округа Лобня</t>
  </si>
  <si>
    <t>Верхний предел муниципального долга городского округа Лобня по состоянию</t>
  </si>
  <si>
    <t>всего</t>
  </si>
  <si>
    <t>в том числе: долг городского округа Лобня, подлежащий погашению</t>
  </si>
  <si>
    <t>ИТОГО:</t>
  </si>
  <si>
    <t>Форма долговых обязательств</t>
  </si>
  <si>
    <t>Кредиты, планируемые к получению в кредитных организациях</t>
  </si>
  <si>
    <t>(тыс. рублей)</t>
  </si>
  <si>
    <t>Срок действия</t>
  </si>
  <si>
    <t>в 2027 году</t>
  </si>
  <si>
    <t>6.</t>
  </si>
  <si>
    <t>2027-2029 гг.</t>
  </si>
  <si>
    <t>№ п/п</t>
  </si>
  <si>
    <t>Процентная ставка %</t>
  </si>
  <si>
    <t>Выплата процентов</t>
  </si>
  <si>
    <t>2027г.</t>
  </si>
  <si>
    <t>Кредиты, полученные Администрацией городского округа Лобня                                                      от имени городского округа Лобня</t>
  </si>
  <si>
    <t xml:space="preserve">Другие долговые обязательства, гарантированные Администрацией                                           городского округа Лобня от имени городского округа Лобня </t>
  </si>
  <si>
    <t>Выплата процентов и другие расходы по обслуживанию долга</t>
  </si>
  <si>
    <t>Выплата процентов и другие расходы по обслужива-нию долга</t>
  </si>
  <si>
    <t>Срок привлече-ния средств</t>
  </si>
  <si>
    <t>Вид                валюты</t>
  </si>
  <si>
    <t>Кредиты, планируе-мые к получению в кредитных организациях</t>
  </si>
  <si>
    <t xml:space="preserve">Кредиты, планируемые к получению в кредитных организациях </t>
  </si>
  <si>
    <t xml:space="preserve">1. Муниципальные займы, выпущенные муниципальным образованием «Городской округ Лобня» - нет.
2. Кредиты, полученные Администрацией городского округа Лобня: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</si>
  <si>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Информация о муниципальном долге городского округа Лобня на плановый период 2027 и 2028 годов по формам долговых обязательств,                                                                                               с приложением перечня гарантий городского округа Лобня, выданных Администрацией городского округа Лобня</t>
  </si>
  <si>
    <t>в 2028 году</t>
  </si>
  <si>
    <t xml:space="preserve">     3. Другие долговые обязательства, гарантированные Администрацией городского округа Лобня:</t>
  </si>
  <si>
    <t xml:space="preserve">     4. Общий объем муниципального долга городского округа Лобня по формам долговых обязательств и предельный объем муниципального долга городского                                                    округа Лобня: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</si>
  <si>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(тыс. рублей)</t>
  </si>
  <si>
    <t xml:space="preserve">           2027 г.</t>
  </si>
  <si>
    <t xml:space="preserve">          2028 г.</t>
  </si>
  <si>
    <t xml:space="preserve">2027г. </t>
  </si>
  <si>
    <t>2028г.</t>
  </si>
  <si>
    <t>на 01.01.2028 г.</t>
  </si>
  <si>
    <t>на 01.01.2029 г.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</si>
  <si>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(тыс. рублей)                                                                                                                                                                                             </t>
  </si>
  <si>
    <t>Ключевая ставка ЦБ РФ 16,5 % плюс         3 %</t>
  </si>
  <si>
    <t>2028-2030 гг.</t>
  </si>
  <si>
    <t xml:space="preserve">                                                                                                                                                                                              к решению Совета депутатов городского округа Лобня</t>
  </si>
  <si>
    <t xml:space="preserve">                                                                                                                                                                                              Приложение 8</t>
  </si>
  <si>
    <t xml:space="preserve">                                                                                                                                                                                              "О бюджете городского округа Лобня 2026 год</t>
  </si>
  <si>
    <t xml:space="preserve">                                                                                                                                                                                              и на плановый период 2027 и 2028 годов</t>
  </si>
  <si>
    <t>Сумма долговых обязательств</t>
  </si>
  <si>
    <t xml:space="preserve">                                                                                                                                                                                              от 25.11.2025 № 135/88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</si>
</sst>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Fill="1"/>
    <xf numFmtId="164" fontId="0" fillId="0" borderId="0" xfId="0" applyNumberFormat="1" applyFill="1"/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164" fontId="6" fillId="0" borderId="0" xfId="0" applyNumberFormat="1" applyFont="1" applyFill="1"/>
    <xf numFmtId="165" fontId="6" fillId="0" borderId="0" xfId="0" applyNumberFormat="1" applyFont="1" applyFill="1"/>
    <xf numFmtId="0" fontId="2" fillId="0" borderId="6" xfId="0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0" fillId="0" borderId="0" xfId="0" applyNumberFormat="1" applyFill="1"/>
    <xf numFmtId="0" fontId="3" fillId="0" borderId="1" xfId="0" applyFont="1" applyFill="1" applyBorder="1" applyAlignment="1">
      <alignment horizontal="left" vertical="top"/>
    </xf>
    <xf numFmtId="0" fontId="5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164" fontId="2" fillId="0" borderId="2" xfId="0" applyNumberFormat="1" applyFont="1" applyFill="1" applyBorder="1" applyAlignment="1">
      <alignment horizontal="center" vertical="top" wrapText="1"/>
    </xf>
    <xf numFmtId="164" fontId="2" fillId="0" borderId="4" xfId="0" applyNumberFormat="1" applyFont="1" applyFill="1" applyBorder="1" applyAlignment="1">
      <alignment horizontal="center" vertical="top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 vertical="top"/>
    </xf>
    <xf numFmtId="0" fontId="2" fillId="0" borderId="1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164" fontId="2" fillId="0" borderId="6" xfId="0" applyNumberFormat="1" applyFont="1" applyFill="1" applyBorder="1" applyAlignment="1">
      <alignment horizontal="center" vertical="top" wrapText="1"/>
    </xf>
    <xf numFmtId="164" fontId="2" fillId="0" borderId="13" xfId="0" applyNumberFormat="1" applyFont="1" applyFill="1" applyBorder="1" applyAlignment="1">
      <alignment horizontal="center" vertical="top" wrapText="1"/>
    </xf>
    <xf numFmtId="164" fontId="2" fillId="0" borderId="5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abSelected="1" view="pageBreakPreview" zoomScale="70" zoomScaleNormal="70" zoomScaleSheetLayoutView="70" workbookViewId="0">
      <selection activeCell="A3" sqref="A3:P3"/>
    </sheetView>
  </sheetViews>
  <sheetFormatPr defaultRowHeight="15" x14ac:dyDescent="0.25"/>
  <cols>
    <col min="1" max="1" width="4.42578125" style="2" customWidth="1"/>
    <col min="2" max="2" width="16.5703125" style="2" customWidth="1"/>
    <col min="3" max="3" width="11.7109375" style="2" customWidth="1"/>
    <col min="4" max="4" width="16.85546875" style="2" customWidth="1"/>
    <col min="5" max="5" width="11.28515625" style="2" customWidth="1"/>
    <col min="6" max="6" width="15.85546875" style="2" customWidth="1"/>
    <col min="7" max="7" width="15.5703125" style="2" customWidth="1"/>
    <col min="8" max="8" width="20.42578125" style="2" customWidth="1"/>
    <col min="9" max="9" width="24" style="2" customWidth="1"/>
    <col min="10" max="10" width="19.7109375" style="4" customWidth="1"/>
    <col min="11" max="11" width="21.140625" style="2" customWidth="1"/>
    <col min="12" max="12" width="17.5703125" style="2" customWidth="1"/>
    <col min="13" max="13" width="19.140625" style="2" customWidth="1"/>
    <col min="14" max="14" width="17" style="2" customWidth="1"/>
    <col min="15" max="15" width="17.7109375" style="2" customWidth="1"/>
    <col min="16" max="16" width="17.28515625" style="2" customWidth="1"/>
    <col min="17" max="18" width="14.28515625" style="2" bestFit="1" customWidth="1"/>
  </cols>
  <sheetData>
    <row r="1" spans="1:16" ht="26.45" customHeight="1" x14ac:dyDescent="0.25">
      <c r="A1" s="56" t="s">
        <v>56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ht="25.9" customHeight="1" x14ac:dyDescent="0.25">
      <c r="A2" s="56" t="s">
        <v>55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6" ht="31.15" customHeight="1" x14ac:dyDescent="0.25">
      <c r="A3" s="56" t="s">
        <v>60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ht="24.6" customHeight="1" x14ac:dyDescent="0.25">
      <c r="A4" s="56" t="s">
        <v>57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 ht="69.599999999999994" customHeight="1" x14ac:dyDescent="0.25">
      <c r="A5" s="56" t="s">
        <v>58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6" ht="93.6" customHeight="1" x14ac:dyDescent="0.25">
      <c r="A6" s="62" t="s">
        <v>41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6" ht="83.45" customHeight="1" x14ac:dyDescent="0.25">
      <c r="A7" s="63" t="s">
        <v>40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6" ht="32.450000000000003" customHeight="1" x14ac:dyDescent="0.25">
      <c r="A8" s="59" t="s">
        <v>52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</row>
    <row r="9" spans="1:16" ht="22.15" customHeight="1" x14ac:dyDescent="0.25">
      <c r="A9" s="43" t="s">
        <v>28</v>
      </c>
      <c r="B9" s="28" t="s">
        <v>21</v>
      </c>
      <c r="C9" s="43" t="s">
        <v>36</v>
      </c>
      <c r="D9" s="60" t="s">
        <v>0</v>
      </c>
      <c r="E9" s="60"/>
      <c r="F9" s="60"/>
      <c r="G9" s="28" t="s">
        <v>24</v>
      </c>
      <c r="H9" s="60" t="s">
        <v>59</v>
      </c>
      <c r="I9" s="60"/>
      <c r="J9" s="60"/>
      <c r="K9" s="60"/>
      <c r="L9" s="60"/>
      <c r="M9" s="60"/>
      <c r="N9" s="60"/>
      <c r="O9" s="60"/>
      <c r="P9" s="60"/>
    </row>
    <row r="10" spans="1:16" ht="27.6" customHeight="1" x14ac:dyDescent="0.25">
      <c r="A10" s="57"/>
      <c r="B10" s="28"/>
      <c r="C10" s="57"/>
      <c r="D10" s="28" t="s">
        <v>1</v>
      </c>
      <c r="E10" s="28" t="s">
        <v>37</v>
      </c>
      <c r="F10" s="28" t="s">
        <v>29</v>
      </c>
      <c r="G10" s="28"/>
      <c r="H10" s="28" t="s">
        <v>2</v>
      </c>
      <c r="I10" s="28" t="s">
        <v>3</v>
      </c>
      <c r="J10" s="28"/>
      <c r="K10" s="60" t="s">
        <v>4</v>
      </c>
      <c r="L10" s="60"/>
      <c r="M10" s="60"/>
      <c r="N10" s="60"/>
      <c r="O10" s="60"/>
      <c r="P10" s="60"/>
    </row>
    <row r="11" spans="1:16" ht="19.149999999999999" customHeight="1" x14ac:dyDescent="0.25">
      <c r="A11" s="57"/>
      <c r="B11" s="28"/>
      <c r="C11" s="57"/>
      <c r="D11" s="28"/>
      <c r="E11" s="28"/>
      <c r="F11" s="28"/>
      <c r="G11" s="28"/>
      <c r="H11" s="28"/>
      <c r="I11" s="28"/>
      <c r="J11" s="43"/>
      <c r="K11" s="60" t="s">
        <v>25</v>
      </c>
      <c r="L11" s="60"/>
      <c r="M11" s="60"/>
      <c r="N11" s="60" t="s">
        <v>42</v>
      </c>
      <c r="O11" s="60"/>
      <c r="P11" s="60"/>
    </row>
    <row r="12" spans="1:16" ht="9.6" customHeight="1" x14ac:dyDescent="0.25">
      <c r="A12" s="57"/>
      <c r="B12" s="28"/>
      <c r="C12" s="57"/>
      <c r="D12" s="28"/>
      <c r="E12" s="28"/>
      <c r="F12" s="28"/>
      <c r="G12" s="28"/>
      <c r="H12" s="28"/>
      <c r="I12" s="61" t="s">
        <v>5</v>
      </c>
      <c r="J12" s="66" t="s">
        <v>34</v>
      </c>
      <c r="K12" s="43" t="s">
        <v>2</v>
      </c>
      <c r="L12" s="60" t="s">
        <v>3</v>
      </c>
      <c r="M12" s="60"/>
      <c r="N12" s="43" t="s">
        <v>2</v>
      </c>
      <c r="O12" s="60" t="s">
        <v>3</v>
      </c>
      <c r="P12" s="60"/>
    </row>
    <row r="13" spans="1:16" ht="3" customHeight="1" x14ac:dyDescent="0.25">
      <c r="A13" s="57"/>
      <c r="B13" s="28"/>
      <c r="C13" s="57"/>
      <c r="D13" s="28"/>
      <c r="E13" s="28"/>
      <c r="F13" s="28"/>
      <c r="G13" s="28"/>
      <c r="H13" s="28"/>
      <c r="I13" s="61"/>
      <c r="J13" s="67"/>
      <c r="K13" s="57"/>
      <c r="L13" s="60"/>
      <c r="M13" s="60"/>
      <c r="N13" s="57"/>
      <c r="O13" s="60"/>
      <c r="P13" s="60"/>
    </row>
    <row r="14" spans="1:16" ht="2.4500000000000002" customHeight="1" x14ac:dyDescent="0.25">
      <c r="A14" s="57"/>
      <c r="B14" s="28"/>
      <c r="C14" s="57"/>
      <c r="D14" s="28"/>
      <c r="E14" s="28"/>
      <c r="F14" s="28"/>
      <c r="G14" s="28"/>
      <c r="H14" s="28"/>
      <c r="I14" s="61"/>
      <c r="J14" s="67"/>
      <c r="K14" s="57"/>
      <c r="L14" s="60"/>
      <c r="M14" s="60"/>
      <c r="N14" s="57"/>
      <c r="O14" s="60"/>
      <c r="P14" s="60"/>
    </row>
    <row r="15" spans="1:16" ht="3.6" customHeight="1" x14ac:dyDescent="0.25">
      <c r="A15" s="57"/>
      <c r="B15" s="28"/>
      <c r="C15" s="57"/>
      <c r="D15" s="28"/>
      <c r="E15" s="28"/>
      <c r="F15" s="28"/>
      <c r="G15" s="28"/>
      <c r="H15" s="28"/>
      <c r="I15" s="61"/>
      <c r="J15" s="67"/>
      <c r="K15" s="57"/>
      <c r="L15" s="60"/>
      <c r="M15" s="60"/>
      <c r="N15" s="57"/>
      <c r="O15" s="60"/>
      <c r="P15" s="60"/>
    </row>
    <row r="16" spans="1:16" ht="1.9" customHeight="1" x14ac:dyDescent="0.25">
      <c r="A16" s="57"/>
      <c r="B16" s="28"/>
      <c r="C16" s="57"/>
      <c r="D16" s="28"/>
      <c r="E16" s="28"/>
      <c r="F16" s="28"/>
      <c r="G16" s="28"/>
      <c r="H16" s="28"/>
      <c r="I16" s="61"/>
      <c r="J16" s="67"/>
      <c r="K16" s="57"/>
      <c r="L16" s="60"/>
      <c r="M16" s="60"/>
      <c r="N16" s="57"/>
      <c r="O16" s="60"/>
      <c r="P16" s="60"/>
    </row>
    <row r="17" spans="1:18" ht="15.6" customHeight="1" x14ac:dyDescent="0.25">
      <c r="A17" s="57"/>
      <c r="B17" s="28"/>
      <c r="C17" s="57"/>
      <c r="D17" s="28"/>
      <c r="E17" s="28"/>
      <c r="F17" s="28"/>
      <c r="G17" s="28"/>
      <c r="H17" s="28"/>
      <c r="I17" s="61"/>
      <c r="J17" s="67"/>
      <c r="K17" s="57"/>
      <c r="L17" s="43" t="s">
        <v>5</v>
      </c>
      <c r="M17" s="43" t="s">
        <v>35</v>
      </c>
      <c r="N17" s="57"/>
      <c r="O17" s="43" t="s">
        <v>5</v>
      </c>
      <c r="P17" s="43" t="s">
        <v>34</v>
      </c>
    </row>
    <row r="18" spans="1:18" ht="27" customHeight="1" x14ac:dyDescent="0.25">
      <c r="A18" s="57"/>
      <c r="B18" s="28"/>
      <c r="C18" s="57"/>
      <c r="D18" s="28"/>
      <c r="E18" s="28"/>
      <c r="F18" s="28"/>
      <c r="G18" s="28"/>
      <c r="H18" s="28"/>
      <c r="I18" s="61"/>
      <c r="J18" s="67"/>
      <c r="K18" s="57"/>
      <c r="L18" s="57"/>
      <c r="M18" s="57"/>
      <c r="N18" s="57"/>
      <c r="O18" s="57"/>
      <c r="P18" s="57"/>
    </row>
    <row r="19" spans="1:18" ht="18" customHeight="1" x14ac:dyDescent="0.25">
      <c r="A19" s="57"/>
      <c r="B19" s="28"/>
      <c r="C19" s="57"/>
      <c r="D19" s="28"/>
      <c r="E19" s="28"/>
      <c r="F19" s="28"/>
      <c r="G19" s="28"/>
      <c r="H19" s="28"/>
      <c r="I19" s="61"/>
      <c r="J19" s="67"/>
      <c r="K19" s="57"/>
      <c r="L19" s="57"/>
      <c r="M19" s="57"/>
      <c r="N19" s="57"/>
      <c r="O19" s="57"/>
      <c r="P19" s="57"/>
    </row>
    <row r="20" spans="1:18" ht="12.6" customHeight="1" x14ac:dyDescent="0.25">
      <c r="A20" s="57"/>
      <c r="B20" s="28"/>
      <c r="C20" s="57"/>
      <c r="D20" s="28"/>
      <c r="E20" s="28"/>
      <c r="F20" s="28"/>
      <c r="G20" s="28"/>
      <c r="H20" s="28"/>
      <c r="I20" s="61"/>
      <c r="J20" s="67"/>
      <c r="K20" s="57"/>
      <c r="L20" s="57"/>
      <c r="M20" s="57"/>
      <c r="N20" s="57"/>
      <c r="O20" s="57"/>
      <c r="P20" s="57"/>
    </row>
    <row r="21" spans="1:18" ht="18" customHeight="1" x14ac:dyDescent="0.25">
      <c r="A21" s="57"/>
      <c r="B21" s="28"/>
      <c r="C21" s="57"/>
      <c r="D21" s="28"/>
      <c r="E21" s="28"/>
      <c r="F21" s="28"/>
      <c r="G21" s="28"/>
      <c r="H21" s="28"/>
      <c r="I21" s="61"/>
      <c r="J21" s="67"/>
      <c r="K21" s="57"/>
      <c r="L21" s="57"/>
      <c r="M21" s="57"/>
      <c r="N21" s="57"/>
      <c r="O21" s="57"/>
      <c r="P21" s="57"/>
    </row>
    <row r="22" spans="1:18" ht="18" customHeight="1" x14ac:dyDescent="0.25">
      <c r="A22" s="58"/>
      <c r="B22" s="28"/>
      <c r="C22" s="58"/>
      <c r="D22" s="28"/>
      <c r="E22" s="28"/>
      <c r="F22" s="28"/>
      <c r="G22" s="28"/>
      <c r="H22" s="28"/>
      <c r="I22" s="61"/>
      <c r="J22" s="68"/>
      <c r="K22" s="58"/>
      <c r="L22" s="58"/>
      <c r="M22" s="58"/>
      <c r="N22" s="58"/>
      <c r="O22" s="58"/>
      <c r="P22" s="58"/>
    </row>
    <row r="23" spans="1:18" ht="16.149999999999999" customHeight="1" x14ac:dyDescent="0.25">
      <c r="A23" s="64" t="s">
        <v>46</v>
      </c>
      <c r="B23" s="64"/>
      <c r="C23" s="64"/>
      <c r="D23" s="64"/>
      <c r="E23" s="64"/>
      <c r="F23" s="64"/>
      <c r="G23" s="64"/>
      <c r="H23" s="64"/>
      <c r="I23" s="64"/>
      <c r="J23" s="65"/>
      <c r="K23" s="64"/>
      <c r="L23" s="64"/>
      <c r="M23" s="64"/>
      <c r="N23" s="64"/>
      <c r="O23" s="64"/>
      <c r="P23" s="64"/>
    </row>
    <row r="24" spans="1:18" ht="97.15" customHeight="1" x14ac:dyDescent="0.25">
      <c r="A24" s="5" t="s">
        <v>6</v>
      </c>
      <c r="B24" s="21" t="s">
        <v>39</v>
      </c>
      <c r="C24" s="24">
        <v>2026</v>
      </c>
      <c r="D24" s="6" t="s">
        <v>7</v>
      </c>
      <c r="E24" s="24" t="s">
        <v>8</v>
      </c>
      <c r="F24" s="24" t="s">
        <v>53</v>
      </c>
      <c r="G24" s="24" t="s">
        <v>14</v>
      </c>
      <c r="H24" s="6">
        <f t="shared" ref="H24:H27" si="0">SUM(I24:J24)</f>
        <v>387750</v>
      </c>
      <c r="I24" s="6">
        <v>300000</v>
      </c>
      <c r="J24" s="6">
        <v>87750</v>
      </c>
      <c r="K24" s="6">
        <f t="shared" ref="K24:K26" si="1">SUM(L24:M24)</f>
        <v>239000</v>
      </c>
      <c r="L24" s="6">
        <v>200000</v>
      </c>
      <c r="M24" s="6">
        <v>39000</v>
      </c>
      <c r="N24" s="6">
        <f t="shared" ref="N24:N27" si="2">SUM(O24:P24)</f>
        <v>103250</v>
      </c>
      <c r="O24" s="6">
        <v>100000</v>
      </c>
      <c r="P24" s="6">
        <v>3250</v>
      </c>
    </row>
    <row r="25" spans="1:18" ht="99" customHeight="1" x14ac:dyDescent="0.25">
      <c r="A25" s="5" t="s">
        <v>9</v>
      </c>
      <c r="B25" s="21" t="s">
        <v>39</v>
      </c>
      <c r="C25" s="24">
        <v>2026</v>
      </c>
      <c r="D25" s="6" t="s">
        <v>7</v>
      </c>
      <c r="E25" s="24" t="s">
        <v>8</v>
      </c>
      <c r="F25" s="24" t="s">
        <v>53</v>
      </c>
      <c r="G25" s="24" t="s">
        <v>14</v>
      </c>
      <c r="H25" s="6">
        <f t="shared" si="0"/>
        <v>250830.16999999998</v>
      </c>
      <c r="I25" s="6">
        <v>201672.5</v>
      </c>
      <c r="J25" s="6">
        <v>49157.67</v>
      </c>
      <c r="K25" s="6">
        <f t="shared" si="1"/>
        <v>160076</v>
      </c>
      <c r="L25" s="6">
        <v>150000</v>
      </c>
      <c r="M25" s="6">
        <v>10076</v>
      </c>
      <c r="N25" s="6">
        <f t="shared" si="2"/>
        <v>53351.85</v>
      </c>
      <c r="O25" s="6">
        <f>I25-L25</f>
        <v>51672.5</v>
      </c>
      <c r="P25" s="6">
        <v>1679.35</v>
      </c>
      <c r="Q25" s="25"/>
      <c r="R25" s="25"/>
    </row>
    <row r="26" spans="1:18" ht="96.6" customHeight="1" x14ac:dyDescent="0.25">
      <c r="A26" s="5" t="s">
        <v>10</v>
      </c>
      <c r="B26" s="21" t="s">
        <v>39</v>
      </c>
      <c r="C26" s="24">
        <v>2027</v>
      </c>
      <c r="D26" s="6">
        <v>300000</v>
      </c>
      <c r="E26" s="24" t="s">
        <v>8</v>
      </c>
      <c r="F26" s="24" t="s">
        <v>53</v>
      </c>
      <c r="G26" s="24" t="s">
        <v>27</v>
      </c>
      <c r="H26" s="6">
        <f t="shared" si="0"/>
        <v>417000</v>
      </c>
      <c r="I26" s="6">
        <f>D26</f>
        <v>300000</v>
      </c>
      <c r="J26" s="6">
        <v>117000</v>
      </c>
      <c r="K26" s="6">
        <f t="shared" si="1"/>
        <v>3749</v>
      </c>
      <c r="L26" s="6" t="s">
        <v>7</v>
      </c>
      <c r="M26" s="6">
        <v>3749</v>
      </c>
      <c r="N26" s="6">
        <f t="shared" si="2"/>
        <v>179250</v>
      </c>
      <c r="O26" s="6">
        <v>150000</v>
      </c>
      <c r="P26" s="6">
        <v>29250</v>
      </c>
    </row>
    <row r="27" spans="1:18" ht="95.45" customHeight="1" x14ac:dyDescent="0.25">
      <c r="A27" s="5" t="s">
        <v>11</v>
      </c>
      <c r="B27" s="21" t="s">
        <v>22</v>
      </c>
      <c r="C27" s="24">
        <v>2027</v>
      </c>
      <c r="D27" s="6">
        <v>170000</v>
      </c>
      <c r="E27" s="24" t="s">
        <v>8</v>
      </c>
      <c r="F27" s="24" t="s">
        <v>53</v>
      </c>
      <c r="G27" s="24" t="s">
        <v>27</v>
      </c>
      <c r="H27" s="6">
        <f t="shared" si="0"/>
        <v>236300</v>
      </c>
      <c r="I27" s="6">
        <f>D27</f>
        <v>170000</v>
      </c>
      <c r="J27" s="6">
        <v>66300</v>
      </c>
      <c r="K27" s="6">
        <f>SUM(L27:M27)</f>
        <v>1000</v>
      </c>
      <c r="L27" s="6" t="s">
        <v>7</v>
      </c>
      <c r="M27" s="6">
        <v>1000</v>
      </c>
      <c r="N27" s="6">
        <f t="shared" si="2"/>
        <v>89500</v>
      </c>
      <c r="O27" s="6">
        <v>70000</v>
      </c>
      <c r="P27" s="6">
        <v>19500</v>
      </c>
    </row>
    <row r="28" spans="1:18" s="1" customFormat="1" ht="18.75" x14ac:dyDescent="0.2">
      <c r="A28" s="7"/>
      <c r="B28" s="8" t="s">
        <v>12</v>
      </c>
      <c r="C28" s="7"/>
      <c r="D28" s="9">
        <f>SUM(D24:D27)</f>
        <v>470000</v>
      </c>
      <c r="E28" s="10"/>
      <c r="F28" s="10"/>
      <c r="G28" s="10"/>
      <c r="H28" s="9">
        <f t="shared" ref="H28:P28" si="3">SUM(H24:H27)</f>
        <v>1291880.17</v>
      </c>
      <c r="I28" s="9">
        <f t="shared" si="3"/>
        <v>971672.5</v>
      </c>
      <c r="J28" s="9">
        <f t="shared" si="3"/>
        <v>320207.67</v>
      </c>
      <c r="K28" s="9">
        <f t="shared" si="3"/>
        <v>403825</v>
      </c>
      <c r="L28" s="9">
        <f t="shared" si="3"/>
        <v>350000</v>
      </c>
      <c r="M28" s="9">
        <f t="shared" si="3"/>
        <v>53825</v>
      </c>
      <c r="N28" s="9">
        <f t="shared" si="3"/>
        <v>425351.85</v>
      </c>
      <c r="O28" s="9">
        <f t="shared" si="3"/>
        <v>371672.5</v>
      </c>
      <c r="P28" s="9">
        <f t="shared" si="3"/>
        <v>53679.35</v>
      </c>
      <c r="Q28" s="3"/>
      <c r="R28" s="3"/>
    </row>
    <row r="29" spans="1:18" ht="16.149999999999999" customHeight="1" x14ac:dyDescent="0.25">
      <c r="A29" s="64" t="s">
        <v>47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</row>
    <row r="30" spans="1:18" ht="50.45" customHeight="1" x14ac:dyDescent="0.25">
      <c r="A30" s="11"/>
      <c r="B30" s="11"/>
      <c r="C30" s="11"/>
      <c r="D30" s="11"/>
      <c r="E30" s="11"/>
      <c r="F30" s="11"/>
      <c r="G30" s="11"/>
      <c r="H30" s="22" t="s">
        <v>2</v>
      </c>
      <c r="I30" s="12" t="s">
        <v>5</v>
      </c>
      <c r="J30" s="12" t="s">
        <v>30</v>
      </c>
      <c r="K30" s="12" t="s">
        <v>48</v>
      </c>
      <c r="L30" s="12" t="s">
        <v>48</v>
      </c>
      <c r="M30" s="12" t="s">
        <v>48</v>
      </c>
      <c r="N30" s="12" t="s">
        <v>2</v>
      </c>
      <c r="O30" s="12" t="s">
        <v>5</v>
      </c>
      <c r="P30" s="12" t="s">
        <v>30</v>
      </c>
    </row>
    <row r="31" spans="1:18" ht="102.6" customHeight="1" x14ac:dyDescent="0.25">
      <c r="A31" s="5" t="s">
        <v>6</v>
      </c>
      <c r="B31" s="21" t="s">
        <v>22</v>
      </c>
      <c r="C31" s="24">
        <v>2026</v>
      </c>
      <c r="D31" s="6" t="s">
        <v>7</v>
      </c>
      <c r="E31" s="24" t="s">
        <v>8</v>
      </c>
      <c r="F31" s="24" t="s">
        <v>53</v>
      </c>
      <c r="G31" s="24" t="s">
        <v>14</v>
      </c>
      <c r="H31" s="6">
        <f>SUM(I31:J31)</f>
        <v>103250</v>
      </c>
      <c r="I31" s="6">
        <v>100000</v>
      </c>
      <c r="J31" s="6">
        <v>3250</v>
      </c>
      <c r="K31" s="6" t="s">
        <v>7</v>
      </c>
      <c r="L31" s="6" t="s">
        <v>7</v>
      </c>
      <c r="M31" s="6" t="s">
        <v>7</v>
      </c>
      <c r="N31" s="6">
        <f>SUM(O31:P31)</f>
        <v>103250</v>
      </c>
      <c r="O31" s="6">
        <v>100000</v>
      </c>
      <c r="P31" s="6">
        <v>3250</v>
      </c>
    </row>
    <row r="32" spans="1:18" ht="98.45" customHeight="1" x14ac:dyDescent="0.25">
      <c r="A32" s="5" t="s">
        <v>9</v>
      </c>
      <c r="B32" s="21" t="s">
        <v>39</v>
      </c>
      <c r="C32" s="24">
        <v>2026</v>
      </c>
      <c r="D32" s="6" t="s">
        <v>7</v>
      </c>
      <c r="E32" s="24" t="s">
        <v>8</v>
      </c>
      <c r="F32" s="24" t="s">
        <v>53</v>
      </c>
      <c r="G32" s="24" t="s">
        <v>14</v>
      </c>
      <c r="H32" s="6">
        <f t="shared" ref="H32:H36" si="4">SUM(I32:J32)</f>
        <v>53351.85</v>
      </c>
      <c r="I32" s="6">
        <v>51672.5</v>
      </c>
      <c r="J32" s="6">
        <v>1679.35</v>
      </c>
      <c r="K32" s="6" t="s">
        <v>7</v>
      </c>
      <c r="L32" s="6" t="s">
        <v>7</v>
      </c>
      <c r="M32" s="6" t="s">
        <v>7</v>
      </c>
      <c r="N32" s="6">
        <f t="shared" ref="N32:N36" si="5">SUM(O32:P32)</f>
        <v>53351.85</v>
      </c>
      <c r="O32" s="13">
        <v>51672.5</v>
      </c>
      <c r="P32" s="6">
        <v>1679.35</v>
      </c>
    </row>
    <row r="33" spans="1:18" ht="96.6" customHeight="1" x14ac:dyDescent="0.25">
      <c r="A33" s="5" t="s">
        <v>10</v>
      </c>
      <c r="B33" s="21" t="s">
        <v>39</v>
      </c>
      <c r="C33" s="24">
        <v>2027</v>
      </c>
      <c r="D33" s="6" t="s">
        <v>7</v>
      </c>
      <c r="E33" s="24" t="s">
        <v>8</v>
      </c>
      <c r="F33" s="24" t="s">
        <v>53</v>
      </c>
      <c r="G33" s="24" t="s">
        <v>27</v>
      </c>
      <c r="H33" s="6">
        <f t="shared" si="4"/>
        <v>387750</v>
      </c>
      <c r="I33" s="6">
        <v>300000</v>
      </c>
      <c r="J33" s="6">
        <v>87750</v>
      </c>
      <c r="K33" s="6" t="s">
        <v>7</v>
      </c>
      <c r="L33" s="6" t="s">
        <v>7</v>
      </c>
      <c r="M33" s="6" t="s">
        <v>7</v>
      </c>
      <c r="N33" s="6">
        <f t="shared" si="5"/>
        <v>179250</v>
      </c>
      <c r="O33" s="6">
        <v>150000</v>
      </c>
      <c r="P33" s="6">
        <v>29250</v>
      </c>
    </row>
    <row r="34" spans="1:18" ht="100.9" customHeight="1" x14ac:dyDescent="0.25">
      <c r="A34" s="5" t="s">
        <v>11</v>
      </c>
      <c r="B34" s="21" t="s">
        <v>38</v>
      </c>
      <c r="C34" s="24">
        <v>2027</v>
      </c>
      <c r="D34" s="6" t="s">
        <v>7</v>
      </c>
      <c r="E34" s="24" t="s">
        <v>8</v>
      </c>
      <c r="F34" s="24" t="s">
        <v>53</v>
      </c>
      <c r="G34" s="24" t="s">
        <v>27</v>
      </c>
      <c r="H34" s="6">
        <f t="shared" si="4"/>
        <v>211437.5</v>
      </c>
      <c r="I34" s="6">
        <v>170000</v>
      </c>
      <c r="J34" s="6">
        <v>41437.5</v>
      </c>
      <c r="K34" s="6" t="s">
        <v>7</v>
      </c>
      <c r="L34" s="6" t="s">
        <v>7</v>
      </c>
      <c r="M34" s="6" t="s">
        <v>7</v>
      </c>
      <c r="N34" s="6">
        <f t="shared" si="5"/>
        <v>89500</v>
      </c>
      <c r="O34" s="6">
        <v>70000</v>
      </c>
      <c r="P34" s="6">
        <v>19500</v>
      </c>
    </row>
    <row r="35" spans="1:18" ht="100.9" customHeight="1" x14ac:dyDescent="0.25">
      <c r="A35" s="5" t="s">
        <v>13</v>
      </c>
      <c r="B35" s="21" t="s">
        <v>38</v>
      </c>
      <c r="C35" s="24">
        <v>2028</v>
      </c>
      <c r="D35" s="6">
        <v>300000</v>
      </c>
      <c r="E35" s="24" t="s">
        <v>8</v>
      </c>
      <c r="F35" s="24" t="s">
        <v>53</v>
      </c>
      <c r="G35" s="24" t="s">
        <v>54</v>
      </c>
      <c r="H35" s="6">
        <f t="shared" si="4"/>
        <v>417000</v>
      </c>
      <c r="I35" s="6">
        <f>D35</f>
        <v>300000</v>
      </c>
      <c r="J35" s="6">
        <v>117000</v>
      </c>
      <c r="K35" s="6" t="s">
        <v>7</v>
      </c>
      <c r="L35" s="6" t="s">
        <v>7</v>
      </c>
      <c r="M35" s="6" t="s">
        <v>7</v>
      </c>
      <c r="N35" s="6">
        <f t="shared" si="5"/>
        <v>3500</v>
      </c>
      <c r="O35" s="6" t="s">
        <v>7</v>
      </c>
      <c r="P35" s="6">
        <v>3500</v>
      </c>
    </row>
    <row r="36" spans="1:18" ht="94.9" customHeight="1" x14ac:dyDescent="0.25">
      <c r="A36" s="5" t="s">
        <v>26</v>
      </c>
      <c r="B36" s="21" t="s">
        <v>22</v>
      </c>
      <c r="C36" s="24">
        <v>2028</v>
      </c>
      <c r="D36" s="6">
        <v>286672.5</v>
      </c>
      <c r="E36" s="24" t="s">
        <v>8</v>
      </c>
      <c r="F36" s="24" t="s">
        <v>53</v>
      </c>
      <c r="G36" s="24" t="s">
        <v>54</v>
      </c>
      <c r="H36" s="6">
        <f t="shared" si="4"/>
        <v>398474.77500000002</v>
      </c>
      <c r="I36" s="6">
        <f>D36</f>
        <v>286672.5</v>
      </c>
      <c r="J36" s="6">
        <v>111802.27499999999</v>
      </c>
      <c r="K36" s="6" t="s">
        <v>7</v>
      </c>
      <c r="L36" s="6" t="s">
        <v>7</v>
      </c>
      <c r="M36" s="6" t="s">
        <v>7</v>
      </c>
      <c r="N36" s="6">
        <f t="shared" si="5"/>
        <v>1097.6500000000001</v>
      </c>
      <c r="O36" s="6" t="s">
        <v>7</v>
      </c>
      <c r="P36" s="6">
        <v>1097.6500000000001</v>
      </c>
    </row>
    <row r="37" spans="1:18" s="1" customFormat="1" ht="20.45" customHeight="1" x14ac:dyDescent="0.2">
      <c r="A37" s="10"/>
      <c r="B37" s="11" t="s">
        <v>12</v>
      </c>
      <c r="C37" s="12"/>
      <c r="D37" s="9">
        <f>SUM(D35:D36)</f>
        <v>586672.5</v>
      </c>
      <c r="E37" s="10"/>
      <c r="F37" s="10"/>
      <c r="G37" s="10"/>
      <c r="H37" s="9">
        <f>SUM(H31:H36)</f>
        <v>1571264.125</v>
      </c>
      <c r="I37" s="9">
        <f>SUM(I31:I36)</f>
        <v>1208345</v>
      </c>
      <c r="J37" s="9">
        <f>SUM(J31:J36)</f>
        <v>362919.125</v>
      </c>
      <c r="K37" s="9" t="s">
        <v>7</v>
      </c>
      <c r="L37" s="9" t="s">
        <v>7</v>
      </c>
      <c r="M37" s="9" t="s">
        <v>7</v>
      </c>
      <c r="N37" s="9">
        <f>SUM(N31:N36)</f>
        <v>429949.5</v>
      </c>
      <c r="O37" s="9">
        <f>SUM(O31:O36)</f>
        <v>371672.5</v>
      </c>
      <c r="P37" s="9">
        <f>SUM(P31:P36)</f>
        <v>58277</v>
      </c>
      <c r="Q37" s="3"/>
      <c r="R37" s="3"/>
    </row>
    <row r="38" spans="1:18" ht="18.75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5"/>
      <c r="K38" s="14"/>
      <c r="L38" s="14"/>
      <c r="M38" s="14"/>
      <c r="N38" s="14"/>
      <c r="O38" s="14"/>
      <c r="P38" s="14"/>
    </row>
    <row r="39" spans="1:18" ht="18.75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5"/>
      <c r="K39" s="14"/>
      <c r="L39" s="14"/>
      <c r="M39" s="14"/>
      <c r="N39" s="14"/>
      <c r="O39" s="14"/>
      <c r="P39" s="16"/>
    </row>
    <row r="40" spans="1:18" ht="22.9" customHeight="1" x14ac:dyDescent="0.4">
      <c r="A40" s="52" t="s">
        <v>43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1:18" ht="27.6" customHeight="1" x14ac:dyDescent="0.3">
      <c r="A41" s="55" t="s">
        <v>45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</row>
    <row r="42" spans="1:18" ht="80.45" customHeight="1" x14ac:dyDescent="0.3">
      <c r="A42" s="14"/>
      <c r="B42" s="14"/>
      <c r="C42" s="14"/>
      <c r="D42" s="14"/>
      <c r="E42" s="14"/>
      <c r="F42" s="14"/>
      <c r="G42" s="14"/>
      <c r="H42" s="14"/>
      <c r="I42" s="14"/>
      <c r="J42" s="15"/>
      <c r="K42" s="14"/>
      <c r="L42" s="14"/>
      <c r="M42" s="14"/>
      <c r="N42" s="14"/>
      <c r="O42" s="14"/>
      <c r="P42" s="14"/>
    </row>
    <row r="43" spans="1:18" ht="15" customHeight="1" x14ac:dyDescent="0.25">
      <c r="A43" s="27" t="s">
        <v>44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</row>
    <row r="44" spans="1:18" ht="38.450000000000003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8" ht="22.15" customHeight="1" x14ac:dyDescent="0.25">
      <c r="A45" s="54" t="s">
        <v>23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</row>
    <row r="46" spans="1:18" ht="27.6" customHeight="1" x14ac:dyDescent="0.25">
      <c r="A46" s="44" t="s">
        <v>15</v>
      </c>
      <c r="B46" s="45"/>
      <c r="C46" s="45"/>
      <c r="D46" s="45"/>
      <c r="E46" s="45"/>
      <c r="F46" s="45"/>
      <c r="G46" s="45"/>
      <c r="H46" s="31" t="s">
        <v>16</v>
      </c>
      <c r="I46" s="51"/>
      <c r="J46" s="51"/>
      <c r="K46" s="32"/>
      <c r="L46" s="28" t="s">
        <v>17</v>
      </c>
      <c r="M46" s="28"/>
      <c r="N46" s="28"/>
      <c r="O46" s="28"/>
      <c r="P46" s="28"/>
    </row>
    <row r="47" spans="1:18" ht="56.45" customHeight="1" x14ac:dyDescent="0.25">
      <c r="A47" s="46"/>
      <c r="B47" s="47"/>
      <c r="C47" s="47"/>
      <c r="D47" s="47"/>
      <c r="E47" s="47"/>
      <c r="F47" s="47"/>
      <c r="G47" s="47"/>
      <c r="H47" s="31" t="s">
        <v>18</v>
      </c>
      <c r="I47" s="32"/>
      <c r="J47" s="33" t="s">
        <v>19</v>
      </c>
      <c r="K47" s="34"/>
      <c r="L47" s="39" t="s">
        <v>50</v>
      </c>
      <c r="M47" s="40"/>
      <c r="N47" s="29" t="s">
        <v>51</v>
      </c>
      <c r="O47" s="29"/>
      <c r="P47" s="29"/>
    </row>
    <row r="48" spans="1:18" ht="17.45" customHeight="1" x14ac:dyDescent="0.25">
      <c r="A48" s="48"/>
      <c r="B48" s="49"/>
      <c r="C48" s="49"/>
      <c r="D48" s="49"/>
      <c r="E48" s="49"/>
      <c r="F48" s="49"/>
      <c r="G48" s="49"/>
      <c r="H48" s="17" t="s">
        <v>31</v>
      </c>
      <c r="I48" s="17" t="s">
        <v>49</v>
      </c>
      <c r="J48" s="18" t="s">
        <v>31</v>
      </c>
      <c r="K48" s="17" t="s">
        <v>49</v>
      </c>
      <c r="L48" s="41"/>
      <c r="M48" s="42"/>
      <c r="N48" s="29"/>
      <c r="O48" s="29"/>
      <c r="P48" s="29"/>
    </row>
    <row r="49" spans="1:16" ht="39.6" customHeight="1" x14ac:dyDescent="0.25">
      <c r="A49" s="50" t="s">
        <v>32</v>
      </c>
      <c r="B49" s="50"/>
      <c r="C49" s="50"/>
      <c r="D49" s="50"/>
      <c r="E49" s="50"/>
      <c r="F49" s="50"/>
      <c r="G49" s="50"/>
      <c r="H49" s="19">
        <f>I28</f>
        <v>971672.5</v>
      </c>
      <c r="I49" s="19">
        <f>I37</f>
        <v>1208345</v>
      </c>
      <c r="J49" s="19">
        <f>L28</f>
        <v>350000</v>
      </c>
      <c r="K49" s="19">
        <f>O37</f>
        <v>371672.5</v>
      </c>
      <c r="L49" s="35">
        <f>H49-J49</f>
        <v>621672.5</v>
      </c>
      <c r="M49" s="36"/>
      <c r="N49" s="30">
        <f>I49-K49</f>
        <v>836672.5</v>
      </c>
      <c r="O49" s="30"/>
      <c r="P49" s="30"/>
    </row>
    <row r="50" spans="1:16" ht="36" customHeight="1" x14ac:dyDescent="0.25">
      <c r="A50" s="50" t="s">
        <v>33</v>
      </c>
      <c r="B50" s="50"/>
      <c r="C50" s="50"/>
      <c r="D50" s="50"/>
      <c r="E50" s="50"/>
      <c r="F50" s="50"/>
      <c r="G50" s="50"/>
      <c r="H50" s="20" t="s">
        <v>7</v>
      </c>
      <c r="I50" s="20" t="s">
        <v>7</v>
      </c>
      <c r="J50" s="20" t="s">
        <v>7</v>
      </c>
      <c r="K50" s="20" t="s">
        <v>7</v>
      </c>
      <c r="L50" s="37" t="s">
        <v>7</v>
      </c>
      <c r="M50" s="38"/>
      <c r="N50" s="53" t="s">
        <v>7</v>
      </c>
      <c r="O50" s="53"/>
      <c r="P50" s="53"/>
    </row>
    <row r="51" spans="1:16" ht="23.45" customHeight="1" x14ac:dyDescent="0.25">
      <c r="A51" s="26" t="s">
        <v>20</v>
      </c>
      <c r="B51" s="26"/>
      <c r="C51" s="26"/>
      <c r="D51" s="26"/>
      <c r="E51" s="26"/>
      <c r="F51" s="26"/>
      <c r="G51" s="26"/>
      <c r="H51" s="19">
        <f>SUM(H49:H50)</f>
        <v>971672.5</v>
      </c>
      <c r="I51" s="23">
        <f>SUM(I49:I50)</f>
        <v>1208345</v>
      </c>
      <c r="J51" s="23">
        <f>SUM(J49:J50)</f>
        <v>350000</v>
      </c>
      <c r="K51" s="23">
        <f>SUM(K49:K50)</f>
        <v>371672.5</v>
      </c>
      <c r="L51" s="35">
        <f t="shared" ref="L51:M51" si="6">SUM(L49:L50)</f>
        <v>621672.5</v>
      </c>
      <c r="M51" s="36">
        <f t="shared" si="6"/>
        <v>0</v>
      </c>
      <c r="N51" s="30">
        <f>SUM(N49:P50)</f>
        <v>836672.5</v>
      </c>
      <c r="O51" s="30"/>
      <c r="P51" s="30"/>
    </row>
    <row r="56" spans="1:16" x14ac:dyDescent="0.25">
      <c r="K56" s="25"/>
    </row>
    <row r="58" spans="1:16" x14ac:dyDescent="0.25">
      <c r="K58" s="25"/>
    </row>
  </sheetData>
  <mergeCells count="54">
    <mergeCell ref="A1:P1"/>
    <mergeCell ref="A6:P6"/>
    <mergeCell ref="A7:P7"/>
    <mergeCell ref="A29:P29"/>
    <mergeCell ref="H10:H22"/>
    <mergeCell ref="O12:P16"/>
    <mergeCell ref="A23:P23"/>
    <mergeCell ref="J12:J22"/>
    <mergeCell ref="K12:K22"/>
    <mergeCell ref="D9:F9"/>
    <mergeCell ref="H9:P9"/>
    <mergeCell ref="D10:D22"/>
    <mergeCell ref="B9:B22"/>
    <mergeCell ref="A2:P2"/>
    <mergeCell ref="A3:P3"/>
    <mergeCell ref="A4:P4"/>
    <mergeCell ref="A5:P5"/>
    <mergeCell ref="A9:A22"/>
    <mergeCell ref="A8:P8"/>
    <mergeCell ref="L17:L22"/>
    <mergeCell ref="M17:M22"/>
    <mergeCell ref="N12:N22"/>
    <mergeCell ref="O17:O22"/>
    <mergeCell ref="P17:P22"/>
    <mergeCell ref="C9:C22"/>
    <mergeCell ref="K10:P10"/>
    <mergeCell ref="K11:M11"/>
    <mergeCell ref="N11:P11"/>
    <mergeCell ref="L12:M16"/>
    <mergeCell ref="I12:I22"/>
    <mergeCell ref="E10:E22"/>
    <mergeCell ref="F10:F22"/>
    <mergeCell ref="G9:G22"/>
    <mergeCell ref="I10:J11"/>
    <mergeCell ref="A46:G48"/>
    <mergeCell ref="A49:G49"/>
    <mergeCell ref="A50:G50"/>
    <mergeCell ref="H46:K46"/>
    <mergeCell ref="A40:P40"/>
    <mergeCell ref="N50:P50"/>
    <mergeCell ref="A45:P45"/>
    <mergeCell ref="A41:P41"/>
    <mergeCell ref="A51:G51"/>
    <mergeCell ref="A43:P44"/>
    <mergeCell ref="L46:P46"/>
    <mergeCell ref="N47:P48"/>
    <mergeCell ref="N49:P49"/>
    <mergeCell ref="H47:I47"/>
    <mergeCell ref="J47:K47"/>
    <mergeCell ref="L51:M51"/>
    <mergeCell ref="N51:P51"/>
    <mergeCell ref="L49:M49"/>
    <mergeCell ref="L50:M50"/>
    <mergeCell ref="L47:M48"/>
  </mergeCells>
  <pageMargins left="0.39370078740157483" right="0.39370078740157483" top="0.39370078740157483" bottom="0.39370078740157483" header="0.31496062992125984" footer="0.31496062992125984"/>
  <pageSetup paperSize="9" scale="52" orientation="landscape" r:id="rId1"/>
  <headerFooter>
    <oddFooter>Страница &amp;P</oddFooter>
  </headerFooter>
  <rowBreaks count="2" manualBreakCount="2">
    <brk id="25" max="17" man="1"/>
    <brk id="3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2027-2028</vt:lpstr>
      <vt:lpstr>'2027-2028'!Область_печати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Спиридонова Наталья Юрьевна</dc:creator>
  <cp:lastModifiedBy>Козлова Елена Викторовна</cp:lastModifiedBy>
  <cp:lastPrinted>2025-11-08T11:27:24Z</cp:lastPrinted>
  <dcterms:created xsi:type="dcterms:W3CDTF">2015-06-05T18:19:34Z</dcterms:created>
  <dcterms:modified xsi:type="dcterms:W3CDTF">2025-11-25T06:21:35Z</dcterms:modified>
</cp:coreProperties>
</file>